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activeX/activeX1.xml" ContentType="application/vnd.ms-office.activeX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6.xml" ContentType="application/vnd.openxmlformats-officedocument.drawing+xml"/>
  <Override PartName="/xl/activeX/activeX2.xml" ContentType="application/vnd.ms-office.activeX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queryTables/queryTable1.xml" ContentType="application/vnd.openxmlformats-officedocument.spreadsheetml.queryTable+xml"/>
  <Override PartName="/xl/tables/table12.xml" ContentType="application/vnd.openxmlformats-officedocument.spreadsheetml.table+xml"/>
  <Override PartName="/xl/queryTables/queryTable2.xml" ContentType="application/vnd.openxmlformats-officedocument.spreadsheetml.queryTable+xml"/>
  <Override PartName="/xl/tables/table13.xml" ContentType="application/vnd.openxmlformats-officedocument.spreadsheetml.table+xml"/>
  <Override PartName="/xl/queryTables/queryTable3.xml" ContentType="application/vnd.openxmlformats-officedocument.spreadsheetml.queryTable+xml"/>
  <Override PartName="/xl/tables/table14.xml" ContentType="application/vnd.openxmlformats-officedocument.spreadsheetml.table+xml"/>
  <Override PartName="/xl/queryTables/queryTable4.xml" ContentType="application/vnd.openxmlformats-officedocument.spreadsheetml.query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customXml/itemProps68.xml" ContentType="application/vnd.openxmlformats-officedocument.customXmlProperties+xml"/>
  <Override PartName="/customXml/itemProps69.xml" ContentType="application/vnd.openxmlformats-officedocument.customXmlProperties+xml"/>
  <Override PartName="/customXml/itemProps70.xml" ContentType="application/vnd.openxmlformats-officedocument.customXmlProperties+xml"/>
  <Override PartName="/customXml/itemProps71.xml" ContentType="application/vnd.openxmlformats-officedocument.customXmlProperties+xml"/>
  <Override PartName="/customXml/itemProps72.xml" ContentType="application/vnd.openxmlformats-officedocument.customXmlProperties+xml"/>
  <Override PartName="/customXml/itemProps73.xml" ContentType="application/vnd.openxmlformats-officedocument.customXmlProperties+xml"/>
  <Override PartName="/customXml/itemProps74.xml" ContentType="application/vnd.openxmlformats-officedocument.customXmlProperties+xml"/>
  <Override PartName="/customXml/itemProps75.xml" ContentType="application/vnd.openxmlformats-officedocument.customXmlProperties+xml"/>
  <Override PartName="/customXml/itemProps76.xml" ContentType="application/vnd.openxmlformats-officedocument.customXmlProperties+xml"/>
  <Override PartName="/customXml/itemProps77.xml" ContentType="application/vnd.openxmlformats-officedocument.customXmlProperties+xml"/>
  <Override PartName="/customXml/itemProps78.xml" ContentType="application/vnd.openxmlformats-officedocument.customXmlProperties+xml"/>
  <Override PartName="/customXml/itemProps79.xml" ContentType="application/vnd.openxmlformats-officedocument.customXmlProperties+xml"/>
  <Override PartName="/customXml/itemProps80.xml" ContentType="application/vnd.openxmlformats-officedocument.customXmlProperties+xml"/>
  <Override PartName="/customXml/itemProps81.xml" ContentType="application/vnd.openxmlformats-officedocument.customXmlProperties+xml"/>
  <Override PartName="/customXml/itemProps82.xml" ContentType="application/vnd.openxmlformats-officedocument.customXmlProperties+xml"/>
  <Override PartName="/customXml/itemProps8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vek\Desktop\"/>
    </mc:Choice>
  </mc:AlternateContent>
  <workbookProtection workbookAlgorithmName="SHA-512" workbookHashValue="3cj0ZFkW1Pr4dhFoQrmibKG4m5D2CVKT0HJ0wF6umxjVxiYARffqK6d6w5+00kjkUnhsG9ppjsmffvXQOHhNRQ==" workbookSaltValue="zpV9PGThTJ1ibld8cLxNbA==" workbookSpinCount="100000" lockStructure="1"/>
  <bookViews>
    <workbookView xWindow="0" yWindow="0" windowWidth="28800" windowHeight="12900" tabRatio="797" firstSheet="3" activeTab="3"/>
  </bookViews>
  <sheets>
    <sheet name="Инструкция_Авторизации" sheetId="17" state="hidden" r:id="rId1"/>
    <sheet name="Инструкция_Фильтры" sheetId="29" state="hidden" r:id="rId2"/>
    <sheet name="Отчет" sheetId="23" state="hidden" r:id="rId3"/>
    <sheet name="Титульный лист" sheetId="48" r:id="rId4"/>
    <sheet name="Кассовый разрыв" sheetId="43" r:id="rId5"/>
    <sheet name="Лист3" sheetId="41" state="hidden" r:id="rId6"/>
    <sheet name="Статистика" sheetId="35" state="hidden" r:id="rId7"/>
    <sheet name="Показатели" sheetId="44" r:id="rId8"/>
    <sheet name="Время" sheetId="19" state="hidden" r:id="rId9"/>
    <sheet name="Статьи" sheetId="22" state="hidden" r:id="rId10"/>
    <sheet name="opportunitystate" sheetId="10" state="hidden" r:id="rId11"/>
    <sheet name="Менеджеры" sheetId="13" state="hidden" r:id="rId12"/>
    <sheet name="wz_attribute" sheetId="11" state="hidden" r:id="rId13"/>
    <sheet name="wz_company" sheetId="20" state="hidden" r:id="rId14"/>
    <sheet name="wz_direction" sheetId="12" state="hidden" r:id="rId15"/>
    <sheet name="opportunitystatus" sheetId="6" state="hidden" r:id="rId16"/>
    <sheet name="продукты" sheetId="2" state="hidden" r:id="rId17"/>
    <sheet name="Пост затраты CRM" sheetId="30" state="hidden" r:id="rId18"/>
    <sheet name="RSorg" sheetId="32" state="hidden" r:id="rId19"/>
    <sheet name="Все платежи" sheetId="37" state="hidden" r:id="rId20"/>
    <sheet name="Лист1" sheetId="39" state="hidden" r:id="rId21"/>
    <sheet name="Лист2" sheetId="40" state="hidden" r:id="rId22"/>
    <sheet name="Подразделения" sheetId="45" state="hidden" r:id="rId23"/>
    <sheet name="Компания" sheetId="46" state="hidden" r:id="rId24"/>
    <sheet name="ЦО" sheetId="47" state="hidden" r:id="rId25"/>
  </sheets>
  <definedNames>
    <definedName name="_xlcn.Связаннаятаблица_activitystates91" hidden="1">wz_attribute[]</definedName>
    <definedName name="_xlcn.Связаннаятаблица_wz_company1" hidden="1">wz_company[]</definedName>
    <definedName name="_xlcn.Связаннаятаблица_Время1" hidden="1">Время[]</definedName>
    <definedName name="_xlcn.Связаннаятаблица_Менеджеры__21" hidden="1">Менеджеры__2[]</definedName>
    <definedName name="_xlcn.Связаннаятаблица_Менеджеры_21" hidden="1">Менеджеры_2[]</definedName>
    <definedName name="_xlcn.Связаннаятаблица_Менеджеры1" hidden="1">Менеджеры[]</definedName>
    <definedName name="_xlcn.Связаннаятаблица_ПостЗатрСРМ1" hidden="1">ПостЗатрСРМ[]</definedName>
    <definedName name="_xlcn.Связаннаятаблица_Стаьи1" hidden="1">Статьи[]</definedName>
    <definedName name="_xlcn.Связаннаятаблица_Таблица11" hidden="1">Продукты[]</definedName>
    <definedName name="_xlcn.Связаннаятаблица_Таблица171" hidden="1">Таблица17[]</definedName>
    <definedName name="_xlcn.Связаннаятаблица_Таблица51" hidden="1">opportunitystatus[]</definedName>
    <definedName name="_xlcn.Связаннаятаблица_Таблица61" hidden="1">opportunitystate[]</definedName>
    <definedName name="_xlcn.Связаннаятаблица_Таблица91" hidden="1">wz_direction[]</definedName>
    <definedName name="_xlnm._FilterDatabase" localSheetId="2" hidden="1">Отчет!$A$1:$D$675</definedName>
    <definedName name="ExternalData_1" localSheetId="19" hidden="1">'Все платежи'!$A$1:$AB$1286</definedName>
    <definedName name="ExternalData_1" localSheetId="20" hidden="1">Лист1!$A$1:$C$1286</definedName>
    <definedName name="ExternalData_1" localSheetId="21" hidden="1">Лист2!$A$1:$G$42</definedName>
    <definedName name="ExternalData_1" localSheetId="22" hidden="1">Подразделения!$A$1:$A$14</definedName>
    <definedName name="ExternalData_1" localSheetId="24" hidden="1">ЦО!$A$1:$A$21</definedName>
    <definedName name="_xlnm.Print_Area" localSheetId="4">'Кассовый разрыв'!$Z$1001:$Z$1002</definedName>
    <definedName name="_xlnm.Print_Area" localSheetId="7">Показатели!$Z$1001:$Z$1002</definedName>
    <definedName name="Срез_Вероятность">#N/A</definedName>
    <definedName name="Срез_Компания">#N/A</definedName>
    <definedName name="Срез_Наименование">#N/A</definedName>
    <definedName name="Срез_ПоНеделям">#N/A</definedName>
  </definedNames>
  <calcPr calcId="171027"/>
  <pivotCaches>
    <pivotCache cacheId="16" r:id="rId26"/>
    <pivotCache cacheId="17" r:id="rId27"/>
    <pivotCache cacheId="18" r:id="rId28"/>
    <pivotCache cacheId="19" r:id="rId29"/>
    <pivotCache cacheId="20" r:id="rId30"/>
    <pivotCache cacheId="21" r:id="rId31"/>
    <pivotCache cacheId="22" r:id="rId32"/>
    <pivotCache cacheId="23" r:id="rId33"/>
    <pivotCache cacheId="24" r:id="rId34"/>
    <pivotCache cacheId="25" r:id="rId35"/>
  </pivotCaches>
  <extLst>
    <ext xmlns:x14="http://schemas.microsoft.com/office/spreadsheetml/2009/9/main" uri="{876F7934-8845-4945-9796-88D515C7AA90}">
      <x14:pivotCaches>
        <pivotCache cacheId="26" r:id="rId36"/>
      </x14:pivotCaches>
    </ext>
    <ext xmlns:x14="http://schemas.microsoft.com/office/spreadsheetml/2009/9/main" uri="{BBE1A952-AA13-448e-AADC-164F8A28A991}">
      <x14:slicerCaches>
        <x14:slicerCache r:id="rId37"/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pportunitySet_8c7100b5-e2d7-46d9-947a-cebf114bd8eb" name="ВозможныеСделки" connection="Power Query - OpportunitySet"/>
          <x15:modelTable id="wz_paymentSet_024f4a98-66a2-4b99-ac1e-6ff508fc54dd" name="Платежи" connection="Power Query - wz_paymentSet"/>
          <x15:modelTable id="SystemUserSet_bfa98f45-339b-4ac1-a820-0b638e150823" name="Справочник" connection="Power Query - SystemUserSet"/>
          <x15:modelTable id="PaySet_plainginDate_UTC_547e038d-faaa-4da7-bf02-9eb4d02634d9" name="PaySet_plainginDate_UTC" connection="Power Query - PaySet_plainginDate_UTC"/>
          <x15:modelTable id="TDSheet_43663837-6202-4b25-80df-c118a247a271" name="TDSheet" connection="Power Query - TDSheet"/>
          <x15:modelTable id="ActivityPointerSet_c6bd643a-ef73-417b-9adf-65ae4f9a2cc7" name="ActivityPointerSet" connection="Power Query - ActivityPointerSet"/>
          <x15:modelTable id="AccountSet_68ebb08d-4fd3-43ba-8a45-b65c366460aa" name="AccountSet" connection="Power Query - AccountSet"/>
          <x15:modelTable id="Таблица9-a0eb1bef-a433-4ea2-9f66-4ea2947251e4" name="wz_direction" connection="Связанная таблица_Таблица9"/>
          <x15:modelTable id="Таблица6-18bae322-59fe-4a4f-90ac-30f6b256ef05" name="opportunitystate" connection="Связанная таблица_Таблица6"/>
          <x15:modelTable id="Таблица5-6d740b73-e713-467b-b68f-3ce6713acf89" name="opportunitystatus" connection="Связанная таблица_Таблица5"/>
          <x15:modelTable id="Таблица17-d073e385-9177-4fc2-97a1-ce57a1ba4260" name="Компании" connection="Связанная таблица_Таблица17"/>
          <x15:modelTable id="Таблица1-586e0f36-8741-48a1-b4b2-d7badf803f52" name="Продукты" connection="Связанная таблица_Таблица1"/>
          <x15:modelTable id="Стаьи-55a050e6-7d71-492e-bf85-37b744a14c98" name="Статьи" connection="Связанная таблица_Стаьи"/>
          <x15:modelTable id="ПостЗатрСРМ-e9cdad07-8350-4002-bfb6-ab76aef15c37" name="ПостЗатрСРМ" connection="Связанная таблица_ПостЗатрСРМ"/>
          <x15:modelTable id="Менеджеры_2-93e5e47b-c577-472d-822f-f210a8f14d26" name="Подразделения" connection="Связанная таблица_Менеджеры_2"/>
          <x15:modelTable id="Менеджеры__2-e08cefdd-9cfc-4c7f-8896-720b889ad616" name="ЦО" connection="Связанная таблица_Менеджеры__2"/>
          <x15:modelTable id="Менеджеры-715992b7-5f51-4378-a798-6726a325d766" name="Менеджеры" connection="Связанная таблица_Менеджеры"/>
          <x15:modelTable id="Время-261c0da6-29a1-49ad-8fcd-bd888f8607f1" name="Время" connection="Связанная таблица_Время"/>
          <x15:modelTable id="wz_company-78d5f085-edb2-4bfe-8955-2b0fd8f5b6d7" name="Компания" connection="Связанная таблица_wz_company"/>
          <x15:modelTable id="activitystates9-21df4a7b-f7e4-4d07-bdc6-20676ac3c96e" name="wz_attribute" connection="Связанная таблица_activitystates9"/>
        </x15:modelTables>
        <x15:modelRelationships>
          <x15:modelRelationship fromTable="ВозможныеСделки" fromColumn="OwnerId.Id" toTable="Справочник" toColumn="SystemUserId"/>
          <x15:modelRelationship fromTable="Платежи" fromColumn="wz_opportunity_wz_payment_opportunity.OpportunityId" toTable="ВозможныеСделки" toColumn="OpportunityId"/>
          <x15:modelRelationship fromTable="Платежи" fromColumn="wz_company.Value" toTable="Компания" toColumn="idnum"/>
          <x15:modelRelationship fromTable="Платежи" fromColumn="wz_paymentId" toTable="PaySet_plainginDate_UTC" toColumn="wz_paymentId"/>
          <x15:modelRelationship fromTable="Платежи" fromColumn="ДатаПлатежаUTC" toTable="Время" toColumn="Дата"/>
          <x15:modelRelationship fromTable="Справочник" fromColumn="ЦО" toTable="ЦО" toColumn="ЦО"/>
          <x15:modelRelationship fromTable="Компания" fromColumn="Name" toTable="Компании" toColumn="Name"/>
          <x15:modelRelationship fromTable="ПостЗатрСРМ" fromColumn="Дата" toTable="Время" toColumn="Дата"/>
          <x15:modelRelationship fromTable="TDSheet" fromColumn="По дням" toTable="Время" toColumn="Дата"/>
          <x15:modelRelationship fromTable="TDSheet" fromColumn="id 1C" toTable="Компания" toColumn="id 1C"/>
        </x15:modelRelationships>
      </x15:dataModel>
    </ext>
  </extLst>
</workbook>
</file>

<file path=xl/calcChain.xml><?xml version="1.0" encoding="utf-8"?>
<calcChain xmlns="http://schemas.openxmlformats.org/spreadsheetml/2006/main">
  <c r="I42" i="40" l="1"/>
  <c r="J3" i="40"/>
  <c r="J4" i="40"/>
  <c r="J5" i="40"/>
  <c r="J6" i="40"/>
  <c r="J7" i="40"/>
  <c r="J8" i="40"/>
  <c r="J9" i="40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0" i="40"/>
  <c r="J41" i="40"/>
  <c r="J2" i="40"/>
  <c r="L56" i="22" l="1"/>
  <c r="L53" i="22"/>
  <c r="L55" i="22"/>
  <c r="L54" i="22"/>
  <c r="L49" i="22"/>
  <c r="L50" i="22"/>
  <c r="L52" i="22"/>
  <c r="L51" i="22"/>
  <c r="L48" i="22"/>
  <c r="L45" i="22"/>
  <c r="L46" i="22"/>
  <c r="L37" i="22"/>
  <c r="L38" i="22"/>
  <c r="L28" i="22"/>
  <c r="L29" i="22"/>
  <c r="L18" i="22"/>
  <c r="L19" i="22"/>
  <c r="L10" i="22"/>
  <c r="B8" i="20"/>
  <c r="C8" i="20"/>
  <c r="B9" i="20"/>
  <c r="C9" i="20"/>
  <c r="L9" i="22"/>
  <c r="C53" i="2" l="1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C41" i="2"/>
  <c r="B41" i="2"/>
  <c r="C40" i="2"/>
  <c r="B40" i="2"/>
  <c r="C39" i="2"/>
  <c r="B39" i="2"/>
  <c r="C38" i="2"/>
  <c r="B38" i="2"/>
  <c r="C37" i="2"/>
  <c r="B37" i="2"/>
  <c r="C36" i="2"/>
  <c r="B36" i="2"/>
  <c r="C35" i="2"/>
  <c r="B35" i="2"/>
  <c r="C34" i="2"/>
  <c r="B34" i="2"/>
  <c r="C33" i="2"/>
  <c r="B33" i="2"/>
  <c r="C32" i="2"/>
  <c r="B32" i="2"/>
  <c r="C31" i="2"/>
  <c r="B31" i="2"/>
  <c r="C30" i="2"/>
  <c r="B30" i="2"/>
  <c r="C29" i="2"/>
  <c r="B29" i="2"/>
  <c r="C28" i="2"/>
  <c r="B28" i="2"/>
  <c r="C27" i="2"/>
  <c r="B27" i="2"/>
  <c r="C26" i="2"/>
  <c r="B26" i="2"/>
  <c r="C25" i="2"/>
  <c r="B25" i="2"/>
  <c r="C24" i="2"/>
  <c r="B24" i="2"/>
  <c r="C23" i="2"/>
  <c r="B23" i="2"/>
  <c r="C22" i="2"/>
  <c r="B22" i="2"/>
  <c r="C21" i="2"/>
  <c r="B21" i="2"/>
  <c r="C20" i="2"/>
  <c r="B20" i="2"/>
  <c r="C19" i="2"/>
  <c r="B19" i="2"/>
  <c r="C18" i="2"/>
  <c r="B18" i="2"/>
  <c r="C17" i="2"/>
  <c r="B17" i="2"/>
  <c r="C16" i="2"/>
  <c r="B16" i="2"/>
  <c r="C15" i="2"/>
  <c r="B15" i="2"/>
  <c r="C14" i="2"/>
  <c r="B14" i="2"/>
  <c r="C13" i="2"/>
  <c r="B13" i="2"/>
  <c r="C12" i="2"/>
  <c r="B12" i="2"/>
  <c r="C11" i="2"/>
  <c r="B11" i="2"/>
  <c r="C10" i="2"/>
  <c r="B10" i="2"/>
  <c r="C9" i="2"/>
  <c r="B9" i="2"/>
  <c r="C8" i="2"/>
  <c r="B8" i="2"/>
  <c r="C7" i="2"/>
  <c r="B7" i="2"/>
  <c r="C6" i="2"/>
  <c r="B6" i="2"/>
  <c r="C5" i="2"/>
  <c r="B5" i="2"/>
  <c r="C4" i="2"/>
  <c r="B4" i="2"/>
  <c r="C3" i="2"/>
  <c r="B3" i="2"/>
  <c r="C2" i="2"/>
  <c r="B2" i="2"/>
  <c r="C12" i="6"/>
  <c r="B12" i="6"/>
  <c r="C11" i="6"/>
  <c r="B11" i="6"/>
  <c r="C10" i="6"/>
  <c r="B10" i="6"/>
  <c r="C9" i="6"/>
  <c r="B9" i="6"/>
  <c r="C8" i="6"/>
  <c r="B8" i="6"/>
  <c r="C7" i="6"/>
  <c r="B7" i="6"/>
  <c r="C6" i="6"/>
  <c r="B6" i="6"/>
  <c r="C5" i="6"/>
  <c r="B5" i="6"/>
  <c r="C4" i="6"/>
  <c r="B4" i="6"/>
  <c r="C3" i="6"/>
  <c r="B3" i="6"/>
  <c r="C2" i="6"/>
  <c r="B2" i="6"/>
  <c r="C3" i="12"/>
  <c r="B3" i="12"/>
  <c r="C2" i="12"/>
  <c r="B2" i="12"/>
  <c r="C10" i="20"/>
  <c r="B10" i="20"/>
  <c r="C7" i="20"/>
  <c r="B7" i="20"/>
  <c r="C6" i="20"/>
  <c r="B6" i="20"/>
  <c r="C5" i="20"/>
  <c r="B5" i="20"/>
  <c r="C4" i="20"/>
  <c r="B4" i="20"/>
  <c r="C3" i="20"/>
  <c r="B3" i="20"/>
  <c r="C2" i="20"/>
  <c r="B2" i="20"/>
  <c r="C7" i="11"/>
  <c r="B7" i="11"/>
  <c r="C6" i="11"/>
  <c r="B6" i="11"/>
  <c r="C5" i="11"/>
  <c r="B5" i="11"/>
  <c r="B4" i="11"/>
  <c r="C3" i="11"/>
  <c r="B3" i="11"/>
  <c r="C2" i="11"/>
  <c r="B2" i="11"/>
  <c r="C4" i="10"/>
  <c r="B4" i="10"/>
  <c r="C3" i="10"/>
  <c r="B3" i="10"/>
  <c r="C2" i="10"/>
  <c r="B2" i="10"/>
  <c r="L47" i="22"/>
  <c r="L44" i="22"/>
  <c r="L43" i="22"/>
  <c r="L42" i="22"/>
  <c r="L41" i="22"/>
  <c r="L40" i="22"/>
  <c r="L39" i="22"/>
  <c r="L36" i="22"/>
  <c r="L35" i="22"/>
  <c r="L34" i="22"/>
  <c r="L33" i="22"/>
  <c r="L32" i="22"/>
  <c r="L31" i="22"/>
  <c r="L30" i="22"/>
  <c r="L27" i="22"/>
  <c r="L26" i="22"/>
  <c r="L25" i="22"/>
  <c r="L24" i="22"/>
  <c r="L23" i="22"/>
  <c r="L22" i="22"/>
  <c r="L21" i="22"/>
  <c r="L20" i="22"/>
  <c r="L17" i="22"/>
  <c r="L16" i="22"/>
  <c r="L15" i="22"/>
  <c r="L14" i="22"/>
  <c r="L13" i="22"/>
  <c r="L12" i="22"/>
  <c r="L11" i="22"/>
  <c r="L8" i="22"/>
  <c r="L7" i="22"/>
  <c r="L6" i="22"/>
  <c r="L5" i="22"/>
  <c r="L4" i="22"/>
  <c r="L3" i="22"/>
  <c r="L2" i="22"/>
  <c r="D811" i="19"/>
  <c r="E811" i="19" s="1"/>
  <c r="C811" i="19"/>
  <c r="B811" i="19"/>
  <c r="D810" i="19"/>
  <c r="E810" i="19" s="1"/>
  <c r="C810" i="19"/>
  <c r="B810" i="19"/>
  <c r="D809" i="19"/>
  <c r="E809" i="19" s="1"/>
  <c r="C809" i="19"/>
  <c r="B809" i="19"/>
  <c r="D808" i="19"/>
  <c r="E808" i="19" s="1"/>
  <c r="C808" i="19"/>
  <c r="B808" i="19"/>
  <c r="G807" i="19"/>
  <c r="E807" i="19"/>
  <c r="D807" i="19"/>
  <c r="C807" i="19"/>
  <c r="B807" i="19"/>
  <c r="D806" i="19"/>
  <c r="E806" i="19" s="1"/>
  <c r="C806" i="19"/>
  <c r="B806" i="19"/>
  <c r="E805" i="19"/>
  <c r="D805" i="19"/>
  <c r="C805" i="19"/>
  <c r="B805" i="19"/>
  <c r="D804" i="19"/>
  <c r="E804" i="19" s="1"/>
  <c r="C804" i="19"/>
  <c r="B804" i="19"/>
  <c r="G803" i="19"/>
  <c r="E803" i="19"/>
  <c r="D803" i="19"/>
  <c r="C803" i="19"/>
  <c r="B803" i="19"/>
  <c r="D802" i="19"/>
  <c r="E802" i="19" s="1"/>
  <c r="C802" i="19"/>
  <c r="B802" i="19"/>
  <c r="E801" i="19"/>
  <c r="D801" i="19"/>
  <c r="C801" i="19"/>
  <c r="B801" i="19"/>
  <c r="D800" i="19"/>
  <c r="E800" i="19" s="1"/>
  <c r="C800" i="19"/>
  <c r="B800" i="19"/>
  <c r="G799" i="19"/>
  <c r="E799" i="19"/>
  <c r="D799" i="19"/>
  <c r="C799" i="19"/>
  <c r="B799" i="19"/>
  <c r="D798" i="19"/>
  <c r="E798" i="19" s="1"/>
  <c r="C798" i="19"/>
  <c r="B798" i="19"/>
  <c r="E797" i="19"/>
  <c r="D797" i="19"/>
  <c r="C797" i="19"/>
  <c r="B797" i="19"/>
  <c r="D796" i="19"/>
  <c r="E796" i="19" s="1"/>
  <c r="C796" i="19"/>
  <c r="B796" i="19"/>
  <c r="G795" i="19"/>
  <c r="E795" i="19"/>
  <c r="D795" i="19"/>
  <c r="C795" i="19"/>
  <c r="B795" i="19"/>
  <c r="D794" i="19"/>
  <c r="E794" i="19" s="1"/>
  <c r="C794" i="19"/>
  <c r="B794" i="19"/>
  <c r="E793" i="19"/>
  <c r="D793" i="19"/>
  <c r="C793" i="19"/>
  <c r="B793" i="19"/>
  <c r="D792" i="19"/>
  <c r="E792" i="19" s="1"/>
  <c r="C792" i="19"/>
  <c r="B792" i="19"/>
  <c r="G791" i="19"/>
  <c r="E791" i="19"/>
  <c r="D791" i="19"/>
  <c r="C791" i="19"/>
  <c r="B791" i="19"/>
  <c r="D790" i="19"/>
  <c r="E790" i="19" s="1"/>
  <c r="C790" i="19"/>
  <c r="B790" i="19"/>
  <c r="E789" i="19"/>
  <c r="D789" i="19"/>
  <c r="C789" i="19"/>
  <c r="B789" i="19"/>
  <c r="D788" i="19"/>
  <c r="E788" i="19" s="1"/>
  <c r="C788" i="19"/>
  <c r="B788" i="19"/>
  <c r="G787" i="19"/>
  <c r="E787" i="19"/>
  <c r="D787" i="19"/>
  <c r="C787" i="19"/>
  <c r="B787" i="19"/>
  <c r="D786" i="19"/>
  <c r="E786" i="19" s="1"/>
  <c r="C786" i="19"/>
  <c r="B786" i="19"/>
  <c r="E785" i="19"/>
  <c r="D785" i="19"/>
  <c r="C785" i="19"/>
  <c r="B785" i="19"/>
  <c r="D784" i="19"/>
  <c r="E784" i="19" s="1"/>
  <c r="C784" i="19"/>
  <c r="B784" i="19"/>
  <c r="G783" i="19"/>
  <c r="E783" i="19"/>
  <c r="D783" i="19"/>
  <c r="C783" i="19"/>
  <c r="B783" i="19"/>
  <c r="D782" i="19"/>
  <c r="E782" i="19" s="1"/>
  <c r="C782" i="19"/>
  <c r="B782" i="19"/>
  <c r="E781" i="19"/>
  <c r="D781" i="19"/>
  <c r="C781" i="19"/>
  <c r="B781" i="19"/>
  <c r="D780" i="19"/>
  <c r="E780" i="19" s="1"/>
  <c r="C780" i="19"/>
  <c r="B780" i="19"/>
  <c r="G779" i="19"/>
  <c r="E779" i="19"/>
  <c r="D779" i="19"/>
  <c r="C779" i="19"/>
  <c r="B779" i="19"/>
  <c r="D778" i="19"/>
  <c r="E778" i="19" s="1"/>
  <c r="C778" i="19"/>
  <c r="B778" i="19"/>
  <c r="E777" i="19"/>
  <c r="D777" i="19"/>
  <c r="C777" i="19"/>
  <c r="B777" i="19"/>
  <c r="D776" i="19"/>
  <c r="E776" i="19" s="1"/>
  <c r="C776" i="19"/>
  <c r="B776" i="19"/>
  <c r="G775" i="19"/>
  <c r="E775" i="19"/>
  <c r="D775" i="19"/>
  <c r="C775" i="19"/>
  <c r="B775" i="19"/>
  <c r="D774" i="19"/>
  <c r="E774" i="19" s="1"/>
  <c r="C774" i="19"/>
  <c r="B774" i="19"/>
  <c r="E773" i="19"/>
  <c r="D773" i="19"/>
  <c r="C773" i="19"/>
  <c r="B773" i="19"/>
  <c r="D772" i="19"/>
  <c r="E772" i="19" s="1"/>
  <c r="C772" i="19"/>
  <c r="B772" i="19"/>
  <c r="G771" i="19"/>
  <c r="E771" i="19"/>
  <c r="D771" i="19"/>
  <c r="C771" i="19"/>
  <c r="B771" i="19"/>
  <c r="D770" i="19"/>
  <c r="E770" i="19" s="1"/>
  <c r="C770" i="19"/>
  <c r="B770" i="19"/>
  <c r="E769" i="19"/>
  <c r="D769" i="19"/>
  <c r="C769" i="19"/>
  <c r="B769" i="19"/>
  <c r="D768" i="19"/>
  <c r="E768" i="19" s="1"/>
  <c r="C768" i="19"/>
  <c r="B768" i="19"/>
  <c r="G767" i="19"/>
  <c r="E767" i="19"/>
  <c r="D767" i="19"/>
  <c r="C767" i="19"/>
  <c r="B767" i="19"/>
  <c r="D766" i="19"/>
  <c r="E766" i="19" s="1"/>
  <c r="C766" i="19"/>
  <c r="B766" i="19"/>
  <c r="E765" i="19"/>
  <c r="D765" i="19"/>
  <c r="C765" i="19"/>
  <c r="B765" i="19"/>
  <c r="D764" i="19"/>
  <c r="E764" i="19" s="1"/>
  <c r="C764" i="19"/>
  <c r="B764" i="19"/>
  <c r="G763" i="19"/>
  <c r="E763" i="19"/>
  <c r="D763" i="19"/>
  <c r="C763" i="19"/>
  <c r="B763" i="19"/>
  <c r="D762" i="19"/>
  <c r="E762" i="19" s="1"/>
  <c r="C762" i="19"/>
  <c r="B762" i="19"/>
  <c r="E761" i="19"/>
  <c r="D761" i="19"/>
  <c r="C761" i="19"/>
  <c r="B761" i="19"/>
  <c r="D760" i="19"/>
  <c r="E760" i="19" s="1"/>
  <c r="C760" i="19"/>
  <c r="B760" i="19"/>
  <c r="G759" i="19"/>
  <c r="E759" i="19"/>
  <c r="D759" i="19"/>
  <c r="C759" i="19"/>
  <c r="B759" i="19"/>
  <c r="D758" i="19"/>
  <c r="E758" i="19" s="1"/>
  <c r="C758" i="19"/>
  <c r="B758" i="19"/>
  <c r="E757" i="19"/>
  <c r="D757" i="19"/>
  <c r="C757" i="19"/>
  <c r="B757" i="19"/>
  <c r="D756" i="19"/>
  <c r="E756" i="19" s="1"/>
  <c r="C756" i="19"/>
  <c r="B756" i="19"/>
  <c r="G755" i="19"/>
  <c r="E755" i="19"/>
  <c r="D755" i="19"/>
  <c r="C755" i="19"/>
  <c r="B755" i="19"/>
  <c r="D754" i="19"/>
  <c r="E754" i="19" s="1"/>
  <c r="C754" i="19"/>
  <c r="B754" i="19"/>
  <c r="E753" i="19"/>
  <c r="D753" i="19"/>
  <c r="C753" i="19"/>
  <c r="B753" i="19"/>
  <c r="D752" i="19"/>
  <c r="E752" i="19" s="1"/>
  <c r="C752" i="19"/>
  <c r="B752" i="19"/>
  <c r="G751" i="19"/>
  <c r="E751" i="19"/>
  <c r="D751" i="19"/>
  <c r="C751" i="19"/>
  <c r="B751" i="19"/>
  <c r="D750" i="19"/>
  <c r="E750" i="19" s="1"/>
  <c r="C750" i="19"/>
  <c r="B750" i="19"/>
  <c r="E749" i="19"/>
  <c r="D749" i="19"/>
  <c r="C749" i="19"/>
  <c r="B749" i="19"/>
  <c r="D748" i="19"/>
  <c r="E748" i="19" s="1"/>
  <c r="C748" i="19"/>
  <c r="B748" i="19"/>
  <c r="G747" i="19"/>
  <c r="E747" i="19"/>
  <c r="D747" i="19"/>
  <c r="C747" i="19"/>
  <c r="B747" i="19"/>
  <c r="D746" i="19"/>
  <c r="E746" i="19" s="1"/>
  <c r="C746" i="19"/>
  <c r="B746" i="19"/>
  <c r="E745" i="19"/>
  <c r="D745" i="19"/>
  <c r="C745" i="19"/>
  <c r="B745" i="19"/>
  <c r="D744" i="19"/>
  <c r="E744" i="19" s="1"/>
  <c r="C744" i="19"/>
  <c r="B744" i="19"/>
  <c r="G743" i="19"/>
  <c r="E743" i="19"/>
  <c r="D743" i="19"/>
  <c r="C743" i="19"/>
  <c r="B743" i="19"/>
  <c r="D742" i="19"/>
  <c r="E742" i="19" s="1"/>
  <c r="C742" i="19"/>
  <c r="B742" i="19"/>
  <c r="E741" i="19"/>
  <c r="D741" i="19"/>
  <c r="C741" i="19"/>
  <c r="B741" i="19"/>
  <c r="D740" i="19"/>
  <c r="E740" i="19" s="1"/>
  <c r="C740" i="19"/>
  <c r="B740" i="19"/>
  <c r="G739" i="19"/>
  <c r="E739" i="19"/>
  <c r="D739" i="19"/>
  <c r="C739" i="19"/>
  <c r="B739" i="19"/>
  <c r="D738" i="19"/>
  <c r="E738" i="19" s="1"/>
  <c r="C738" i="19"/>
  <c r="B738" i="19"/>
  <c r="E737" i="19"/>
  <c r="D737" i="19"/>
  <c r="C737" i="19"/>
  <c r="B737" i="19"/>
  <c r="D736" i="19"/>
  <c r="E736" i="19" s="1"/>
  <c r="C736" i="19"/>
  <c r="B736" i="19"/>
  <c r="G735" i="19"/>
  <c r="E735" i="19"/>
  <c r="D735" i="19"/>
  <c r="C735" i="19"/>
  <c r="B735" i="19"/>
  <c r="D734" i="19"/>
  <c r="E734" i="19" s="1"/>
  <c r="C734" i="19"/>
  <c r="B734" i="19"/>
  <c r="E733" i="19"/>
  <c r="D733" i="19"/>
  <c r="C733" i="19"/>
  <c r="B733" i="19"/>
  <c r="D732" i="19"/>
  <c r="E732" i="19" s="1"/>
  <c r="C732" i="19"/>
  <c r="B732" i="19"/>
  <c r="G731" i="19"/>
  <c r="E731" i="19"/>
  <c r="D731" i="19"/>
  <c r="C731" i="19"/>
  <c r="B731" i="19"/>
  <c r="D730" i="19"/>
  <c r="E730" i="19" s="1"/>
  <c r="C730" i="19"/>
  <c r="B730" i="19"/>
  <c r="E729" i="19"/>
  <c r="D729" i="19"/>
  <c r="C729" i="19"/>
  <c r="B729" i="19"/>
  <c r="D728" i="19"/>
  <c r="E728" i="19" s="1"/>
  <c r="C728" i="19"/>
  <c r="B728" i="19"/>
  <c r="G727" i="19"/>
  <c r="E727" i="19"/>
  <c r="D727" i="19"/>
  <c r="C727" i="19"/>
  <c r="B727" i="19"/>
  <c r="D726" i="19"/>
  <c r="E726" i="19" s="1"/>
  <c r="C726" i="19"/>
  <c r="B726" i="19"/>
  <c r="E725" i="19"/>
  <c r="D725" i="19"/>
  <c r="C725" i="19"/>
  <c r="B725" i="19"/>
  <c r="D724" i="19"/>
  <c r="E724" i="19" s="1"/>
  <c r="C724" i="19"/>
  <c r="B724" i="19"/>
  <c r="G723" i="19"/>
  <c r="E723" i="19"/>
  <c r="D723" i="19"/>
  <c r="C723" i="19"/>
  <c r="B723" i="19"/>
  <c r="D722" i="19"/>
  <c r="E722" i="19" s="1"/>
  <c r="C722" i="19"/>
  <c r="B722" i="19"/>
  <c r="E721" i="19"/>
  <c r="D721" i="19"/>
  <c r="C721" i="19"/>
  <c r="B721" i="19"/>
  <c r="D720" i="19"/>
  <c r="E720" i="19" s="1"/>
  <c r="C720" i="19"/>
  <c r="B720" i="19"/>
  <c r="G719" i="19"/>
  <c r="E719" i="19"/>
  <c r="D719" i="19"/>
  <c r="C719" i="19"/>
  <c r="B719" i="19"/>
  <c r="D718" i="19"/>
  <c r="E718" i="19" s="1"/>
  <c r="C718" i="19"/>
  <c r="B718" i="19"/>
  <c r="E717" i="19"/>
  <c r="D717" i="19"/>
  <c r="C717" i="19"/>
  <c r="B717" i="19"/>
  <c r="D716" i="19"/>
  <c r="E716" i="19" s="1"/>
  <c r="C716" i="19"/>
  <c r="B716" i="19"/>
  <c r="G715" i="19"/>
  <c r="E715" i="19"/>
  <c r="D715" i="19"/>
  <c r="C715" i="19"/>
  <c r="B715" i="19"/>
  <c r="D714" i="19"/>
  <c r="E714" i="19" s="1"/>
  <c r="C714" i="19"/>
  <c r="B714" i="19"/>
  <c r="E713" i="19"/>
  <c r="D713" i="19"/>
  <c r="C713" i="19"/>
  <c r="B713" i="19"/>
  <c r="D712" i="19"/>
  <c r="E712" i="19" s="1"/>
  <c r="C712" i="19"/>
  <c r="B712" i="19"/>
  <c r="G711" i="19"/>
  <c r="E711" i="19"/>
  <c r="D711" i="19"/>
  <c r="C711" i="19"/>
  <c r="B711" i="19"/>
  <c r="D710" i="19"/>
  <c r="E710" i="19" s="1"/>
  <c r="C710" i="19"/>
  <c r="B710" i="19"/>
  <c r="E709" i="19"/>
  <c r="D709" i="19"/>
  <c r="C709" i="19"/>
  <c r="B709" i="19"/>
  <c r="D708" i="19"/>
  <c r="E708" i="19" s="1"/>
  <c r="C708" i="19"/>
  <c r="B708" i="19"/>
  <c r="G707" i="19"/>
  <c r="E707" i="19"/>
  <c r="D707" i="19"/>
  <c r="C707" i="19"/>
  <c r="B707" i="19"/>
  <c r="D706" i="19"/>
  <c r="E706" i="19" s="1"/>
  <c r="C706" i="19"/>
  <c r="B706" i="19"/>
  <c r="E705" i="19"/>
  <c r="D705" i="19"/>
  <c r="C705" i="19"/>
  <c r="B705" i="19"/>
  <c r="D704" i="19"/>
  <c r="E704" i="19" s="1"/>
  <c r="C704" i="19"/>
  <c r="B704" i="19"/>
  <c r="G703" i="19"/>
  <c r="E703" i="19"/>
  <c r="D703" i="19"/>
  <c r="C703" i="19"/>
  <c r="B703" i="19"/>
  <c r="D702" i="19"/>
  <c r="E702" i="19" s="1"/>
  <c r="C702" i="19"/>
  <c r="B702" i="19"/>
  <c r="E701" i="19"/>
  <c r="D701" i="19"/>
  <c r="C701" i="19"/>
  <c r="B701" i="19"/>
  <c r="D700" i="19"/>
  <c r="E700" i="19" s="1"/>
  <c r="C700" i="19"/>
  <c r="B700" i="19"/>
  <c r="G699" i="19"/>
  <c r="E699" i="19"/>
  <c r="D699" i="19"/>
  <c r="C699" i="19"/>
  <c r="B699" i="19"/>
  <c r="D698" i="19"/>
  <c r="E698" i="19" s="1"/>
  <c r="C698" i="19"/>
  <c r="B698" i="19"/>
  <c r="E697" i="19"/>
  <c r="D697" i="19"/>
  <c r="C697" i="19"/>
  <c r="B697" i="19"/>
  <c r="D696" i="19"/>
  <c r="E696" i="19" s="1"/>
  <c r="C696" i="19"/>
  <c r="B696" i="19"/>
  <c r="G695" i="19"/>
  <c r="E695" i="19"/>
  <c r="D695" i="19"/>
  <c r="C695" i="19"/>
  <c r="B695" i="19"/>
  <c r="D694" i="19"/>
  <c r="E694" i="19" s="1"/>
  <c r="C694" i="19"/>
  <c r="B694" i="19"/>
  <c r="E693" i="19"/>
  <c r="D693" i="19"/>
  <c r="C693" i="19"/>
  <c r="B693" i="19"/>
  <c r="D692" i="19"/>
  <c r="E692" i="19" s="1"/>
  <c r="C692" i="19"/>
  <c r="B692" i="19"/>
  <c r="G691" i="19"/>
  <c r="E691" i="19"/>
  <c r="D691" i="19"/>
  <c r="C691" i="19"/>
  <c r="B691" i="19"/>
  <c r="D690" i="19"/>
  <c r="E690" i="19" s="1"/>
  <c r="C690" i="19"/>
  <c r="B690" i="19"/>
  <c r="E689" i="19"/>
  <c r="D689" i="19"/>
  <c r="C689" i="19"/>
  <c r="B689" i="19"/>
  <c r="D688" i="19"/>
  <c r="E688" i="19" s="1"/>
  <c r="C688" i="19"/>
  <c r="B688" i="19"/>
  <c r="G687" i="19"/>
  <c r="E687" i="19"/>
  <c r="D687" i="19"/>
  <c r="C687" i="19"/>
  <c r="B687" i="19"/>
  <c r="D686" i="19"/>
  <c r="E686" i="19" s="1"/>
  <c r="C686" i="19"/>
  <c r="B686" i="19"/>
  <c r="E685" i="19"/>
  <c r="D685" i="19"/>
  <c r="C685" i="19"/>
  <c r="B685" i="19"/>
  <c r="D684" i="19"/>
  <c r="E684" i="19" s="1"/>
  <c r="C684" i="19"/>
  <c r="B684" i="19"/>
  <c r="G683" i="19"/>
  <c r="E683" i="19"/>
  <c r="D683" i="19"/>
  <c r="C683" i="19"/>
  <c r="B683" i="19"/>
  <c r="D682" i="19"/>
  <c r="E682" i="19" s="1"/>
  <c r="C682" i="19"/>
  <c r="B682" i="19"/>
  <c r="E681" i="19"/>
  <c r="D681" i="19"/>
  <c r="C681" i="19"/>
  <c r="B681" i="19"/>
  <c r="D680" i="19"/>
  <c r="E680" i="19" s="1"/>
  <c r="C680" i="19"/>
  <c r="B680" i="19"/>
  <c r="G679" i="19"/>
  <c r="E679" i="19"/>
  <c r="D679" i="19"/>
  <c r="C679" i="19"/>
  <c r="B679" i="19"/>
  <c r="D678" i="19"/>
  <c r="E678" i="19" s="1"/>
  <c r="C678" i="19"/>
  <c r="B678" i="19"/>
  <c r="E677" i="19"/>
  <c r="D677" i="19"/>
  <c r="C677" i="19"/>
  <c r="B677" i="19"/>
  <c r="D676" i="19"/>
  <c r="E676" i="19" s="1"/>
  <c r="C676" i="19"/>
  <c r="B676" i="19"/>
  <c r="G675" i="19"/>
  <c r="E675" i="19"/>
  <c r="D675" i="19"/>
  <c r="C675" i="19"/>
  <c r="B675" i="19"/>
  <c r="D674" i="19"/>
  <c r="E674" i="19" s="1"/>
  <c r="C674" i="19"/>
  <c r="B674" i="19"/>
  <c r="E673" i="19"/>
  <c r="D673" i="19"/>
  <c r="C673" i="19"/>
  <c r="B673" i="19"/>
  <c r="D672" i="19"/>
  <c r="E672" i="19" s="1"/>
  <c r="C672" i="19"/>
  <c r="B672" i="19"/>
  <c r="G671" i="19"/>
  <c r="E671" i="19"/>
  <c r="D671" i="19"/>
  <c r="C671" i="19"/>
  <c r="B671" i="19"/>
  <c r="D670" i="19"/>
  <c r="E670" i="19" s="1"/>
  <c r="C670" i="19"/>
  <c r="B670" i="19"/>
  <c r="E669" i="19"/>
  <c r="D669" i="19"/>
  <c r="C669" i="19"/>
  <c r="B669" i="19"/>
  <c r="D668" i="19"/>
  <c r="E668" i="19" s="1"/>
  <c r="C668" i="19"/>
  <c r="B668" i="19"/>
  <c r="G667" i="19"/>
  <c r="E667" i="19"/>
  <c r="D667" i="19"/>
  <c r="C667" i="19"/>
  <c r="B667" i="19"/>
  <c r="D666" i="19"/>
  <c r="E666" i="19" s="1"/>
  <c r="C666" i="19"/>
  <c r="B666" i="19"/>
  <c r="E665" i="19"/>
  <c r="D665" i="19"/>
  <c r="C665" i="19"/>
  <c r="B665" i="19"/>
  <c r="D664" i="19"/>
  <c r="E664" i="19" s="1"/>
  <c r="C664" i="19"/>
  <c r="B664" i="19"/>
  <c r="G663" i="19"/>
  <c r="E663" i="19"/>
  <c r="D663" i="19"/>
  <c r="C663" i="19"/>
  <c r="B663" i="19"/>
  <c r="D662" i="19"/>
  <c r="E662" i="19" s="1"/>
  <c r="C662" i="19"/>
  <c r="B662" i="19"/>
  <c r="G661" i="19"/>
  <c r="E661" i="19"/>
  <c r="D661" i="19"/>
  <c r="C661" i="19"/>
  <c r="B661" i="19"/>
  <c r="D660" i="19"/>
  <c r="E660" i="19" s="1"/>
  <c r="C660" i="19"/>
  <c r="B660" i="19"/>
  <c r="I659" i="19"/>
  <c r="G659" i="19"/>
  <c r="E659" i="19"/>
  <c r="D659" i="19"/>
  <c r="C659" i="19"/>
  <c r="B659" i="19"/>
  <c r="D658" i="19"/>
  <c r="E658" i="19" s="1"/>
  <c r="C658" i="19"/>
  <c r="B658" i="19"/>
  <c r="E657" i="19"/>
  <c r="D657" i="19"/>
  <c r="C657" i="19"/>
  <c r="B657" i="19"/>
  <c r="D656" i="19"/>
  <c r="E656" i="19" s="1"/>
  <c r="C656" i="19"/>
  <c r="B656" i="19"/>
  <c r="I655" i="19"/>
  <c r="G655" i="19"/>
  <c r="E655" i="19"/>
  <c r="D655" i="19"/>
  <c r="C655" i="19"/>
  <c r="B655" i="19"/>
  <c r="D654" i="19"/>
  <c r="E654" i="19" s="1"/>
  <c r="C654" i="19"/>
  <c r="B654" i="19"/>
  <c r="G653" i="19"/>
  <c r="E653" i="19"/>
  <c r="D653" i="19"/>
  <c r="C653" i="19"/>
  <c r="B653" i="19"/>
  <c r="D652" i="19"/>
  <c r="E652" i="19" s="1"/>
  <c r="C652" i="19"/>
  <c r="B652" i="19"/>
  <c r="I651" i="19"/>
  <c r="G651" i="19"/>
  <c r="E651" i="19"/>
  <c r="D651" i="19"/>
  <c r="C651" i="19"/>
  <c r="B651" i="19"/>
  <c r="E650" i="19"/>
  <c r="D650" i="19"/>
  <c r="C650" i="19"/>
  <c r="B650" i="19"/>
  <c r="E649" i="19"/>
  <c r="D649" i="19"/>
  <c r="C649" i="19"/>
  <c r="B649" i="19"/>
  <c r="D648" i="19"/>
  <c r="E648" i="19" s="1"/>
  <c r="C648" i="19"/>
  <c r="B648" i="19"/>
  <c r="I647" i="19"/>
  <c r="G647" i="19"/>
  <c r="E647" i="19"/>
  <c r="D647" i="19"/>
  <c r="C647" i="19"/>
  <c r="B647" i="19"/>
  <c r="E646" i="19"/>
  <c r="D646" i="19"/>
  <c r="C646" i="19"/>
  <c r="B646" i="19"/>
  <c r="E645" i="19"/>
  <c r="D645" i="19"/>
  <c r="C645" i="19"/>
  <c r="B645" i="19"/>
  <c r="D644" i="19"/>
  <c r="E644" i="19" s="1"/>
  <c r="C644" i="19"/>
  <c r="B644" i="19"/>
  <c r="I643" i="19"/>
  <c r="G643" i="19"/>
  <c r="E643" i="19"/>
  <c r="D643" i="19"/>
  <c r="C643" i="19"/>
  <c r="B643" i="19"/>
  <c r="D642" i="19"/>
  <c r="E642" i="19" s="1"/>
  <c r="C642" i="19"/>
  <c r="B642" i="19"/>
  <c r="E641" i="19"/>
  <c r="D641" i="19"/>
  <c r="C641" i="19"/>
  <c r="B641" i="19"/>
  <c r="D640" i="19"/>
  <c r="E640" i="19" s="1"/>
  <c r="C640" i="19"/>
  <c r="B640" i="19"/>
  <c r="I639" i="19"/>
  <c r="G639" i="19"/>
  <c r="E639" i="19"/>
  <c r="D639" i="19"/>
  <c r="C639" i="19"/>
  <c r="B639" i="19"/>
  <c r="I638" i="19"/>
  <c r="E638" i="19"/>
  <c r="D638" i="19"/>
  <c r="C638" i="19"/>
  <c r="B638" i="19"/>
  <c r="E637" i="19"/>
  <c r="D637" i="19"/>
  <c r="C637" i="19"/>
  <c r="B637" i="19"/>
  <c r="D636" i="19"/>
  <c r="E636" i="19" s="1"/>
  <c r="C636" i="19"/>
  <c r="B636" i="19"/>
  <c r="I635" i="19"/>
  <c r="G635" i="19"/>
  <c r="E635" i="19"/>
  <c r="D635" i="19"/>
  <c r="C635" i="19"/>
  <c r="B635" i="19"/>
  <c r="D634" i="19"/>
  <c r="E634" i="19" s="1"/>
  <c r="C634" i="19"/>
  <c r="B634" i="19"/>
  <c r="G633" i="19"/>
  <c r="E633" i="19"/>
  <c r="D633" i="19"/>
  <c r="C633" i="19"/>
  <c r="B633" i="19"/>
  <c r="D632" i="19"/>
  <c r="E632" i="19" s="1"/>
  <c r="C632" i="19"/>
  <c r="B632" i="19"/>
  <c r="I631" i="19"/>
  <c r="G631" i="19"/>
  <c r="E631" i="19"/>
  <c r="D631" i="19"/>
  <c r="C631" i="19"/>
  <c r="B631" i="19"/>
  <c r="D630" i="19"/>
  <c r="E630" i="19" s="1"/>
  <c r="C630" i="19"/>
  <c r="B630" i="19"/>
  <c r="G629" i="19"/>
  <c r="E629" i="19"/>
  <c r="D629" i="19"/>
  <c r="C629" i="19"/>
  <c r="B629" i="19"/>
  <c r="D628" i="19"/>
  <c r="E628" i="19" s="1"/>
  <c r="C628" i="19"/>
  <c r="B628" i="19"/>
  <c r="I627" i="19"/>
  <c r="G627" i="19"/>
  <c r="E627" i="19"/>
  <c r="D627" i="19"/>
  <c r="C627" i="19"/>
  <c r="B627" i="19"/>
  <c r="D626" i="19"/>
  <c r="E626" i="19" s="1"/>
  <c r="C626" i="19"/>
  <c r="B626" i="19"/>
  <c r="E625" i="19"/>
  <c r="D625" i="19"/>
  <c r="C625" i="19"/>
  <c r="B625" i="19"/>
  <c r="D624" i="19"/>
  <c r="E624" i="19" s="1"/>
  <c r="C624" i="19"/>
  <c r="B624" i="19"/>
  <c r="I623" i="19"/>
  <c r="G623" i="19"/>
  <c r="E623" i="19"/>
  <c r="D623" i="19"/>
  <c r="C623" i="19"/>
  <c r="B623" i="19"/>
  <c r="D622" i="19"/>
  <c r="E622" i="19" s="1"/>
  <c r="C622" i="19"/>
  <c r="B622" i="19"/>
  <c r="G621" i="19"/>
  <c r="E621" i="19"/>
  <c r="D621" i="19"/>
  <c r="C621" i="19"/>
  <c r="B621" i="19"/>
  <c r="D620" i="19"/>
  <c r="E620" i="19" s="1"/>
  <c r="C620" i="19"/>
  <c r="B620" i="19"/>
  <c r="I619" i="19"/>
  <c r="G619" i="19"/>
  <c r="E619" i="19"/>
  <c r="D619" i="19"/>
  <c r="C619" i="19"/>
  <c r="B619" i="19"/>
  <c r="E618" i="19"/>
  <c r="D618" i="19"/>
  <c r="C618" i="19"/>
  <c r="B618" i="19"/>
  <c r="E617" i="19"/>
  <c r="D617" i="19"/>
  <c r="C617" i="19"/>
  <c r="B617" i="19"/>
  <c r="D616" i="19"/>
  <c r="E616" i="19" s="1"/>
  <c r="C616" i="19"/>
  <c r="B616" i="19"/>
  <c r="I615" i="19"/>
  <c r="G615" i="19"/>
  <c r="E615" i="19"/>
  <c r="D615" i="19"/>
  <c r="C615" i="19"/>
  <c r="B615" i="19"/>
  <c r="E614" i="19"/>
  <c r="D614" i="19"/>
  <c r="C614" i="19"/>
  <c r="B614" i="19"/>
  <c r="E613" i="19"/>
  <c r="D613" i="19"/>
  <c r="C613" i="19"/>
  <c r="B613" i="19"/>
  <c r="D612" i="19"/>
  <c r="E612" i="19" s="1"/>
  <c r="C612" i="19"/>
  <c r="B612" i="19"/>
  <c r="I611" i="19"/>
  <c r="G611" i="19"/>
  <c r="E611" i="19"/>
  <c r="D611" i="19"/>
  <c r="C611" i="19"/>
  <c r="B611" i="19"/>
  <c r="D610" i="19"/>
  <c r="E610" i="19" s="1"/>
  <c r="C610" i="19"/>
  <c r="B610" i="19"/>
  <c r="E609" i="19"/>
  <c r="D609" i="19"/>
  <c r="C609" i="19"/>
  <c r="B609" i="19"/>
  <c r="D608" i="19"/>
  <c r="E608" i="19" s="1"/>
  <c r="C608" i="19"/>
  <c r="B608" i="19"/>
  <c r="I607" i="19"/>
  <c r="G607" i="19"/>
  <c r="E607" i="19"/>
  <c r="D607" i="19"/>
  <c r="C607" i="19"/>
  <c r="B607" i="19"/>
  <c r="I606" i="19"/>
  <c r="E606" i="19"/>
  <c r="D606" i="19"/>
  <c r="C606" i="19"/>
  <c r="B606" i="19"/>
  <c r="E605" i="19"/>
  <c r="D605" i="19"/>
  <c r="C605" i="19"/>
  <c r="B605" i="19"/>
  <c r="D604" i="19"/>
  <c r="E604" i="19" s="1"/>
  <c r="C604" i="19"/>
  <c r="B604" i="19"/>
  <c r="I603" i="19"/>
  <c r="G603" i="19"/>
  <c r="E603" i="19"/>
  <c r="D603" i="19"/>
  <c r="C603" i="19"/>
  <c r="B603" i="19"/>
  <c r="D602" i="19"/>
  <c r="E602" i="19" s="1"/>
  <c r="C602" i="19"/>
  <c r="B602" i="19"/>
  <c r="G601" i="19"/>
  <c r="E601" i="19"/>
  <c r="D601" i="19"/>
  <c r="C601" i="19"/>
  <c r="B601" i="19"/>
  <c r="D600" i="19"/>
  <c r="E600" i="19" s="1"/>
  <c r="C600" i="19"/>
  <c r="B600" i="19"/>
  <c r="I599" i="19"/>
  <c r="G599" i="19"/>
  <c r="E599" i="19"/>
  <c r="D599" i="19"/>
  <c r="C599" i="19"/>
  <c r="B599" i="19"/>
  <c r="D598" i="19"/>
  <c r="E598" i="19" s="1"/>
  <c r="C598" i="19"/>
  <c r="B598" i="19"/>
  <c r="G597" i="19"/>
  <c r="E597" i="19"/>
  <c r="D597" i="19"/>
  <c r="C597" i="19"/>
  <c r="B597" i="19"/>
  <c r="D596" i="19"/>
  <c r="E596" i="19" s="1"/>
  <c r="C596" i="19"/>
  <c r="B596" i="19"/>
  <c r="I595" i="19"/>
  <c r="G595" i="19"/>
  <c r="E595" i="19"/>
  <c r="D595" i="19"/>
  <c r="C595" i="19"/>
  <c r="B595" i="19"/>
  <c r="D594" i="19"/>
  <c r="E594" i="19" s="1"/>
  <c r="C594" i="19"/>
  <c r="B594" i="19"/>
  <c r="E593" i="19"/>
  <c r="D593" i="19"/>
  <c r="C593" i="19"/>
  <c r="B593" i="19"/>
  <c r="D592" i="19"/>
  <c r="E592" i="19" s="1"/>
  <c r="C592" i="19"/>
  <c r="B592" i="19"/>
  <c r="I591" i="19"/>
  <c r="G591" i="19"/>
  <c r="E591" i="19"/>
  <c r="D591" i="19"/>
  <c r="C591" i="19"/>
  <c r="B591" i="19"/>
  <c r="D590" i="19"/>
  <c r="E590" i="19" s="1"/>
  <c r="C590" i="19"/>
  <c r="B590" i="19"/>
  <c r="G589" i="19"/>
  <c r="E589" i="19"/>
  <c r="D589" i="19"/>
  <c r="C589" i="19"/>
  <c r="B589" i="19"/>
  <c r="D588" i="19"/>
  <c r="E588" i="19" s="1"/>
  <c r="C588" i="19"/>
  <c r="B588" i="19"/>
  <c r="I587" i="19"/>
  <c r="G587" i="19"/>
  <c r="E587" i="19"/>
  <c r="D587" i="19"/>
  <c r="C587" i="19"/>
  <c r="B587" i="19"/>
  <c r="E586" i="19"/>
  <c r="D586" i="19"/>
  <c r="C586" i="19"/>
  <c r="B586" i="19"/>
  <c r="E585" i="19"/>
  <c r="D585" i="19"/>
  <c r="C585" i="19"/>
  <c r="B585" i="19"/>
  <c r="D584" i="19"/>
  <c r="E584" i="19" s="1"/>
  <c r="C584" i="19"/>
  <c r="B584" i="19"/>
  <c r="I583" i="19"/>
  <c r="G583" i="19"/>
  <c r="E583" i="19"/>
  <c r="D583" i="19"/>
  <c r="C583" i="19"/>
  <c r="B583" i="19"/>
  <c r="E582" i="19"/>
  <c r="D582" i="19"/>
  <c r="C582" i="19"/>
  <c r="B582" i="19"/>
  <c r="E581" i="19"/>
  <c r="D581" i="19"/>
  <c r="C581" i="19"/>
  <c r="B581" i="19"/>
  <c r="D580" i="19"/>
  <c r="E580" i="19" s="1"/>
  <c r="C580" i="19"/>
  <c r="B580" i="19"/>
  <c r="I579" i="19"/>
  <c r="G579" i="19"/>
  <c r="E579" i="19"/>
  <c r="D579" i="19"/>
  <c r="C579" i="19"/>
  <c r="B579" i="19"/>
  <c r="D578" i="19"/>
  <c r="E578" i="19" s="1"/>
  <c r="C578" i="19"/>
  <c r="B578" i="19"/>
  <c r="E577" i="19"/>
  <c r="D577" i="19"/>
  <c r="C577" i="19"/>
  <c r="B577" i="19"/>
  <c r="D576" i="19"/>
  <c r="E576" i="19" s="1"/>
  <c r="C576" i="19"/>
  <c r="B576" i="19"/>
  <c r="I575" i="19"/>
  <c r="G575" i="19"/>
  <c r="E575" i="19"/>
  <c r="D575" i="19"/>
  <c r="C575" i="19"/>
  <c r="B575" i="19"/>
  <c r="I574" i="19"/>
  <c r="E574" i="19"/>
  <c r="D574" i="19"/>
  <c r="C574" i="19"/>
  <c r="B574" i="19"/>
  <c r="E573" i="19"/>
  <c r="D573" i="19"/>
  <c r="C573" i="19"/>
  <c r="B573" i="19"/>
  <c r="D572" i="19"/>
  <c r="E572" i="19" s="1"/>
  <c r="C572" i="19"/>
  <c r="B572" i="19"/>
  <c r="I571" i="19"/>
  <c r="G571" i="19"/>
  <c r="E571" i="19"/>
  <c r="D571" i="19"/>
  <c r="C571" i="19"/>
  <c r="B571" i="19"/>
  <c r="D570" i="19"/>
  <c r="E570" i="19" s="1"/>
  <c r="C570" i="19"/>
  <c r="B570" i="19"/>
  <c r="G569" i="19"/>
  <c r="E569" i="19"/>
  <c r="D569" i="19"/>
  <c r="C569" i="19"/>
  <c r="B569" i="19"/>
  <c r="D568" i="19"/>
  <c r="E568" i="19" s="1"/>
  <c r="C568" i="19"/>
  <c r="B568" i="19"/>
  <c r="I567" i="19"/>
  <c r="G567" i="19"/>
  <c r="E567" i="19"/>
  <c r="D567" i="19"/>
  <c r="C567" i="19"/>
  <c r="B567" i="19"/>
  <c r="D566" i="19"/>
  <c r="E566" i="19" s="1"/>
  <c r="C566" i="19"/>
  <c r="B566" i="19"/>
  <c r="G565" i="19"/>
  <c r="E565" i="19"/>
  <c r="D565" i="19"/>
  <c r="C565" i="19"/>
  <c r="B565" i="19"/>
  <c r="D564" i="19"/>
  <c r="E564" i="19" s="1"/>
  <c r="C564" i="19"/>
  <c r="B564" i="19"/>
  <c r="I563" i="19"/>
  <c r="G563" i="19"/>
  <c r="E563" i="19"/>
  <c r="D563" i="19"/>
  <c r="C563" i="19"/>
  <c r="B563" i="19"/>
  <c r="D562" i="19"/>
  <c r="E562" i="19" s="1"/>
  <c r="C562" i="19"/>
  <c r="B562" i="19"/>
  <c r="E561" i="19"/>
  <c r="D561" i="19"/>
  <c r="C561" i="19"/>
  <c r="B561" i="19"/>
  <c r="D560" i="19"/>
  <c r="E560" i="19" s="1"/>
  <c r="C560" i="19"/>
  <c r="B560" i="19"/>
  <c r="E559" i="19"/>
  <c r="D559" i="19"/>
  <c r="C559" i="19"/>
  <c r="B559" i="19"/>
  <c r="D558" i="19"/>
  <c r="E558" i="19" s="1"/>
  <c r="C558" i="19"/>
  <c r="B558" i="19"/>
  <c r="E557" i="19"/>
  <c r="D557" i="19"/>
  <c r="C557" i="19"/>
  <c r="B557" i="19"/>
  <c r="D556" i="19"/>
  <c r="E556" i="19" s="1"/>
  <c r="C556" i="19"/>
  <c r="B556" i="19"/>
  <c r="I555" i="19"/>
  <c r="E555" i="19"/>
  <c r="D555" i="19"/>
  <c r="C555" i="19"/>
  <c r="B555" i="19"/>
  <c r="D554" i="19"/>
  <c r="E554" i="19" s="1"/>
  <c r="C554" i="19"/>
  <c r="B554" i="19"/>
  <c r="E553" i="19"/>
  <c r="D553" i="19"/>
  <c r="C553" i="19"/>
  <c r="B553" i="19"/>
  <c r="D552" i="19"/>
  <c r="E552" i="19" s="1"/>
  <c r="C552" i="19"/>
  <c r="B552" i="19"/>
  <c r="I551" i="19"/>
  <c r="G551" i="19"/>
  <c r="E551" i="19"/>
  <c r="D551" i="19"/>
  <c r="C551" i="19"/>
  <c r="B551" i="19"/>
  <c r="E550" i="19"/>
  <c r="D550" i="19"/>
  <c r="C550" i="19"/>
  <c r="B550" i="19"/>
  <c r="D549" i="19"/>
  <c r="E549" i="19" s="1"/>
  <c r="C549" i="19"/>
  <c r="B549" i="19"/>
  <c r="I548" i="19"/>
  <c r="D548" i="19"/>
  <c r="E548" i="19" s="1"/>
  <c r="C548" i="19"/>
  <c r="B548" i="19"/>
  <c r="E547" i="19"/>
  <c r="D547" i="19"/>
  <c r="C547" i="19"/>
  <c r="B547" i="19"/>
  <c r="D546" i="19"/>
  <c r="E546" i="19" s="1"/>
  <c r="C546" i="19"/>
  <c r="B546" i="19"/>
  <c r="G545" i="19"/>
  <c r="E545" i="19"/>
  <c r="D545" i="19"/>
  <c r="C545" i="19"/>
  <c r="B545" i="19"/>
  <c r="D544" i="19"/>
  <c r="E544" i="19" s="1"/>
  <c r="C544" i="19"/>
  <c r="B544" i="19"/>
  <c r="E543" i="19"/>
  <c r="D543" i="19"/>
  <c r="C543" i="19"/>
  <c r="B543" i="19"/>
  <c r="I542" i="19"/>
  <c r="G542" i="19"/>
  <c r="E542" i="19"/>
  <c r="D542" i="19"/>
  <c r="C542" i="19"/>
  <c r="B542" i="19"/>
  <c r="D541" i="19"/>
  <c r="E541" i="19" s="1"/>
  <c r="C541" i="19"/>
  <c r="B541" i="19"/>
  <c r="D540" i="19"/>
  <c r="E540" i="19" s="1"/>
  <c r="C540" i="19"/>
  <c r="B540" i="19"/>
  <c r="I539" i="19"/>
  <c r="G539" i="19"/>
  <c r="E539" i="19"/>
  <c r="D539" i="19"/>
  <c r="C539" i="19"/>
  <c r="B539" i="19"/>
  <c r="D538" i="19"/>
  <c r="E538" i="19" s="1"/>
  <c r="C538" i="19"/>
  <c r="B538" i="19"/>
  <c r="E537" i="19"/>
  <c r="D537" i="19"/>
  <c r="C537" i="19"/>
  <c r="B537" i="19"/>
  <c r="I536" i="19"/>
  <c r="D536" i="19"/>
  <c r="E536" i="19" s="1"/>
  <c r="C536" i="19"/>
  <c r="B536" i="19"/>
  <c r="E535" i="19"/>
  <c r="D535" i="19"/>
  <c r="C535" i="19"/>
  <c r="B535" i="19"/>
  <c r="E534" i="19"/>
  <c r="D534" i="19"/>
  <c r="C534" i="19"/>
  <c r="B534" i="19"/>
  <c r="G533" i="19"/>
  <c r="E533" i="19"/>
  <c r="D533" i="19"/>
  <c r="C533" i="19"/>
  <c r="B533" i="19"/>
  <c r="D532" i="19"/>
  <c r="E532" i="19" s="1"/>
  <c r="C532" i="19"/>
  <c r="B532" i="19"/>
  <c r="I531" i="19"/>
  <c r="E531" i="19"/>
  <c r="D531" i="19"/>
  <c r="C531" i="19"/>
  <c r="B531" i="19"/>
  <c r="I530" i="19"/>
  <c r="G530" i="19"/>
  <c r="E530" i="19"/>
  <c r="D530" i="19"/>
  <c r="C530" i="19"/>
  <c r="B530" i="19"/>
  <c r="D529" i="19"/>
  <c r="E529" i="19" s="1"/>
  <c r="C529" i="19"/>
  <c r="B529" i="19"/>
  <c r="D528" i="19"/>
  <c r="E528" i="19" s="1"/>
  <c r="C528" i="19"/>
  <c r="B528" i="19"/>
  <c r="E527" i="19"/>
  <c r="D527" i="19"/>
  <c r="C527" i="19"/>
  <c r="B527" i="19"/>
  <c r="D526" i="19"/>
  <c r="E526" i="19" s="1"/>
  <c r="C526" i="19"/>
  <c r="B526" i="19"/>
  <c r="D525" i="19"/>
  <c r="E525" i="19" s="1"/>
  <c r="C525" i="19"/>
  <c r="B525" i="19"/>
  <c r="D524" i="19"/>
  <c r="E524" i="19" s="1"/>
  <c r="C524" i="19"/>
  <c r="B524" i="19"/>
  <c r="I523" i="19"/>
  <c r="G523" i="19"/>
  <c r="E523" i="19"/>
  <c r="D523" i="19"/>
  <c r="C523" i="19"/>
  <c r="B523" i="19"/>
  <c r="D522" i="19"/>
  <c r="E522" i="19" s="1"/>
  <c r="C522" i="19"/>
  <c r="B522" i="19"/>
  <c r="E521" i="19"/>
  <c r="D521" i="19"/>
  <c r="C521" i="19"/>
  <c r="B521" i="19"/>
  <c r="I520" i="19"/>
  <c r="D520" i="19"/>
  <c r="E520" i="19" s="1"/>
  <c r="C520" i="19"/>
  <c r="B520" i="19"/>
  <c r="I519" i="19"/>
  <c r="G519" i="19"/>
  <c r="E519" i="19"/>
  <c r="D519" i="19"/>
  <c r="C519" i="19"/>
  <c r="B519" i="19"/>
  <c r="E518" i="19"/>
  <c r="D518" i="19"/>
  <c r="C518" i="19"/>
  <c r="B518" i="19"/>
  <c r="D517" i="19"/>
  <c r="E517" i="19" s="1"/>
  <c r="C517" i="19"/>
  <c r="B517" i="19"/>
  <c r="I516" i="19"/>
  <c r="D516" i="19"/>
  <c r="E516" i="19" s="1"/>
  <c r="C516" i="19"/>
  <c r="B516" i="19"/>
  <c r="E515" i="19"/>
  <c r="D515" i="19"/>
  <c r="C515" i="19"/>
  <c r="B515" i="19"/>
  <c r="D514" i="19"/>
  <c r="E514" i="19" s="1"/>
  <c r="C514" i="19"/>
  <c r="B514" i="19"/>
  <c r="G513" i="19"/>
  <c r="E513" i="19"/>
  <c r="D513" i="19"/>
  <c r="C513" i="19"/>
  <c r="B513" i="19"/>
  <c r="D512" i="19"/>
  <c r="E512" i="19" s="1"/>
  <c r="C512" i="19"/>
  <c r="B512" i="19"/>
  <c r="E511" i="19"/>
  <c r="D511" i="19"/>
  <c r="C511" i="19"/>
  <c r="B511" i="19"/>
  <c r="D510" i="19"/>
  <c r="E510" i="19" s="1"/>
  <c r="C510" i="19"/>
  <c r="B510" i="19"/>
  <c r="D509" i="19"/>
  <c r="E509" i="19" s="1"/>
  <c r="C509" i="19"/>
  <c r="B509" i="19"/>
  <c r="D508" i="19"/>
  <c r="E508" i="19" s="1"/>
  <c r="C508" i="19"/>
  <c r="B508" i="19"/>
  <c r="I507" i="19"/>
  <c r="G507" i="19"/>
  <c r="E507" i="19"/>
  <c r="D507" i="19"/>
  <c r="C507" i="19"/>
  <c r="B507" i="19"/>
  <c r="D506" i="19"/>
  <c r="E506" i="19" s="1"/>
  <c r="C506" i="19"/>
  <c r="B506" i="19"/>
  <c r="E505" i="19"/>
  <c r="D505" i="19"/>
  <c r="C505" i="19"/>
  <c r="B505" i="19"/>
  <c r="I504" i="19"/>
  <c r="G504" i="19"/>
  <c r="D504" i="19"/>
  <c r="E504" i="19" s="1"/>
  <c r="C504" i="19"/>
  <c r="B504" i="19"/>
  <c r="D503" i="19"/>
  <c r="E503" i="19" s="1"/>
  <c r="C503" i="19"/>
  <c r="B503" i="19"/>
  <c r="D502" i="19"/>
  <c r="E502" i="19" s="1"/>
  <c r="C502" i="19"/>
  <c r="B502" i="19"/>
  <c r="G501" i="19"/>
  <c r="E501" i="19"/>
  <c r="D501" i="19"/>
  <c r="C501" i="19"/>
  <c r="B501" i="19"/>
  <c r="D500" i="19"/>
  <c r="E500" i="19" s="1"/>
  <c r="C500" i="19"/>
  <c r="B500" i="19"/>
  <c r="D499" i="19"/>
  <c r="E499" i="19" s="1"/>
  <c r="C499" i="19"/>
  <c r="B499" i="19"/>
  <c r="D498" i="19"/>
  <c r="E498" i="19" s="1"/>
  <c r="C498" i="19"/>
  <c r="B498" i="19"/>
  <c r="I497" i="19"/>
  <c r="G497" i="19"/>
  <c r="E497" i="19"/>
  <c r="D497" i="19"/>
  <c r="C497" i="19"/>
  <c r="B497" i="19"/>
  <c r="D496" i="19"/>
  <c r="E496" i="19" s="1"/>
  <c r="C496" i="19"/>
  <c r="B496" i="19"/>
  <c r="D495" i="19"/>
  <c r="E495" i="19" s="1"/>
  <c r="C495" i="19"/>
  <c r="B495" i="19"/>
  <c r="D494" i="19"/>
  <c r="E494" i="19" s="1"/>
  <c r="C494" i="19"/>
  <c r="B494" i="19"/>
  <c r="I493" i="19"/>
  <c r="G493" i="19"/>
  <c r="E493" i="19"/>
  <c r="D493" i="19"/>
  <c r="C493" i="19"/>
  <c r="B493" i="19"/>
  <c r="D492" i="19"/>
  <c r="E492" i="19" s="1"/>
  <c r="C492" i="19"/>
  <c r="B492" i="19"/>
  <c r="D491" i="19"/>
  <c r="E491" i="19" s="1"/>
  <c r="C491" i="19"/>
  <c r="B491" i="19"/>
  <c r="D490" i="19"/>
  <c r="E490" i="19" s="1"/>
  <c r="C490" i="19"/>
  <c r="B490" i="19"/>
  <c r="G489" i="19"/>
  <c r="E489" i="19"/>
  <c r="I489" i="19" s="1"/>
  <c r="D489" i="19"/>
  <c r="C489" i="19"/>
  <c r="B489" i="19"/>
  <c r="D488" i="19"/>
  <c r="E488" i="19" s="1"/>
  <c r="C488" i="19"/>
  <c r="B488" i="19"/>
  <c r="D487" i="19"/>
  <c r="E487" i="19" s="1"/>
  <c r="C487" i="19"/>
  <c r="B487" i="19"/>
  <c r="D486" i="19"/>
  <c r="E486" i="19" s="1"/>
  <c r="C486" i="19"/>
  <c r="B486" i="19"/>
  <c r="G485" i="19"/>
  <c r="E485" i="19"/>
  <c r="I485" i="19" s="1"/>
  <c r="D485" i="19"/>
  <c r="C485" i="19"/>
  <c r="B485" i="19"/>
  <c r="D484" i="19"/>
  <c r="E484" i="19" s="1"/>
  <c r="C484" i="19"/>
  <c r="B484" i="19"/>
  <c r="D483" i="19"/>
  <c r="E483" i="19" s="1"/>
  <c r="C483" i="19"/>
  <c r="B483" i="19"/>
  <c r="D482" i="19"/>
  <c r="E482" i="19" s="1"/>
  <c r="C482" i="19"/>
  <c r="B482" i="19"/>
  <c r="G481" i="19"/>
  <c r="E481" i="19"/>
  <c r="I481" i="19" s="1"/>
  <c r="D481" i="19"/>
  <c r="C481" i="19"/>
  <c r="B481" i="19"/>
  <c r="D480" i="19"/>
  <c r="E480" i="19" s="1"/>
  <c r="C480" i="19"/>
  <c r="B480" i="19"/>
  <c r="D479" i="19"/>
  <c r="E479" i="19" s="1"/>
  <c r="C479" i="19"/>
  <c r="B479" i="19"/>
  <c r="D478" i="19"/>
  <c r="E478" i="19" s="1"/>
  <c r="C478" i="19"/>
  <c r="B478" i="19"/>
  <c r="G477" i="19"/>
  <c r="E477" i="19"/>
  <c r="I477" i="19" s="1"/>
  <c r="D477" i="19"/>
  <c r="C477" i="19"/>
  <c r="B477" i="19"/>
  <c r="D476" i="19"/>
  <c r="E476" i="19" s="1"/>
  <c r="C476" i="19"/>
  <c r="B476" i="19"/>
  <c r="D475" i="19"/>
  <c r="E475" i="19" s="1"/>
  <c r="C475" i="19"/>
  <c r="B475" i="19"/>
  <c r="D474" i="19"/>
  <c r="E474" i="19" s="1"/>
  <c r="C474" i="19"/>
  <c r="B474" i="19"/>
  <c r="E473" i="19"/>
  <c r="D473" i="19"/>
  <c r="C473" i="19"/>
  <c r="B473" i="19"/>
  <c r="D472" i="19"/>
  <c r="E472" i="19" s="1"/>
  <c r="C472" i="19"/>
  <c r="B472" i="19"/>
  <c r="D471" i="19"/>
  <c r="E471" i="19" s="1"/>
  <c r="C471" i="19"/>
  <c r="B471" i="19"/>
  <c r="I470" i="19"/>
  <c r="D470" i="19"/>
  <c r="E470" i="19" s="1"/>
  <c r="C470" i="19"/>
  <c r="B470" i="19"/>
  <c r="E469" i="19"/>
  <c r="D469" i="19"/>
  <c r="C469" i="19"/>
  <c r="B469" i="19"/>
  <c r="D468" i="19"/>
  <c r="E468" i="19" s="1"/>
  <c r="C468" i="19"/>
  <c r="B468" i="19"/>
  <c r="D467" i="19"/>
  <c r="E467" i="19" s="1"/>
  <c r="C467" i="19"/>
  <c r="B467" i="19"/>
  <c r="I466" i="19"/>
  <c r="D466" i="19"/>
  <c r="E466" i="19" s="1"/>
  <c r="C466" i="19"/>
  <c r="B466" i="19"/>
  <c r="E465" i="19"/>
  <c r="D465" i="19"/>
  <c r="C465" i="19"/>
  <c r="B465" i="19"/>
  <c r="D464" i="19"/>
  <c r="E464" i="19" s="1"/>
  <c r="C464" i="19"/>
  <c r="B464" i="19"/>
  <c r="D463" i="19"/>
  <c r="E463" i="19" s="1"/>
  <c r="C463" i="19"/>
  <c r="B463" i="19"/>
  <c r="I462" i="19"/>
  <c r="D462" i="19"/>
  <c r="E462" i="19" s="1"/>
  <c r="C462" i="19"/>
  <c r="B462" i="19"/>
  <c r="E461" i="19"/>
  <c r="D461" i="19"/>
  <c r="C461" i="19"/>
  <c r="B461" i="19"/>
  <c r="E460" i="19"/>
  <c r="D460" i="19"/>
  <c r="C460" i="19"/>
  <c r="B460" i="19"/>
  <c r="D459" i="19"/>
  <c r="E459" i="19" s="1"/>
  <c r="C459" i="19"/>
  <c r="B459" i="19"/>
  <c r="D458" i="19"/>
  <c r="E458" i="19" s="1"/>
  <c r="C458" i="19"/>
  <c r="B458" i="19"/>
  <c r="E457" i="19"/>
  <c r="D457" i="19"/>
  <c r="C457" i="19"/>
  <c r="B457" i="19"/>
  <c r="E456" i="19"/>
  <c r="D456" i="19"/>
  <c r="C456" i="19"/>
  <c r="B456" i="19"/>
  <c r="D455" i="19"/>
  <c r="E455" i="19" s="1"/>
  <c r="C455" i="19"/>
  <c r="B455" i="19"/>
  <c r="I454" i="19"/>
  <c r="D454" i="19"/>
  <c r="E454" i="19" s="1"/>
  <c r="C454" i="19"/>
  <c r="B454" i="19"/>
  <c r="G453" i="19"/>
  <c r="E453" i="19"/>
  <c r="D453" i="19"/>
  <c r="C453" i="19"/>
  <c r="B453" i="19"/>
  <c r="D452" i="19"/>
  <c r="E452" i="19" s="1"/>
  <c r="C452" i="19"/>
  <c r="B452" i="19"/>
  <c r="D451" i="19"/>
  <c r="E451" i="19" s="1"/>
  <c r="C451" i="19"/>
  <c r="B451" i="19"/>
  <c r="I450" i="19"/>
  <c r="D450" i="19"/>
  <c r="E450" i="19" s="1"/>
  <c r="C450" i="19"/>
  <c r="B450" i="19"/>
  <c r="I449" i="19"/>
  <c r="G449" i="19"/>
  <c r="E449" i="19"/>
  <c r="D449" i="19"/>
  <c r="C449" i="19"/>
  <c r="B449" i="19"/>
  <c r="D448" i="19"/>
  <c r="E448" i="19" s="1"/>
  <c r="C448" i="19"/>
  <c r="B448" i="19"/>
  <c r="D447" i="19"/>
  <c r="E447" i="19" s="1"/>
  <c r="C447" i="19"/>
  <c r="B447" i="19"/>
  <c r="D446" i="19"/>
  <c r="E446" i="19" s="1"/>
  <c r="C446" i="19"/>
  <c r="B446" i="19"/>
  <c r="E445" i="19"/>
  <c r="D445" i="19"/>
  <c r="C445" i="19"/>
  <c r="B445" i="19"/>
  <c r="D444" i="19"/>
  <c r="E444" i="19" s="1"/>
  <c r="C444" i="19"/>
  <c r="B444" i="19"/>
  <c r="D443" i="19"/>
  <c r="E443" i="19" s="1"/>
  <c r="C443" i="19"/>
  <c r="B443" i="19"/>
  <c r="D442" i="19"/>
  <c r="E442" i="19" s="1"/>
  <c r="C442" i="19"/>
  <c r="B442" i="19"/>
  <c r="G441" i="19"/>
  <c r="E441" i="19"/>
  <c r="I441" i="19" s="1"/>
  <c r="D441" i="19"/>
  <c r="C441" i="19"/>
  <c r="B441" i="19"/>
  <c r="E440" i="19"/>
  <c r="D440" i="19"/>
  <c r="C440" i="19"/>
  <c r="B440" i="19"/>
  <c r="D439" i="19"/>
  <c r="E439" i="19" s="1"/>
  <c r="C439" i="19"/>
  <c r="B439" i="19"/>
  <c r="D438" i="19"/>
  <c r="E438" i="19" s="1"/>
  <c r="C438" i="19"/>
  <c r="B438" i="19"/>
  <c r="I437" i="19"/>
  <c r="G437" i="19"/>
  <c r="E437" i="19"/>
  <c r="D437" i="19"/>
  <c r="C437" i="19"/>
  <c r="B437" i="19"/>
  <c r="E436" i="19"/>
  <c r="D436" i="19"/>
  <c r="C436" i="19"/>
  <c r="B436" i="19"/>
  <c r="D435" i="19"/>
  <c r="E435" i="19" s="1"/>
  <c r="C435" i="19"/>
  <c r="B435" i="19"/>
  <c r="I434" i="19"/>
  <c r="D434" i="19"/>
  <c r="E434" i="19" s="1"/>
  <c r="C434" i="19"/>
  <c r="B434" i="19"/>
  <c r="E433" i="19"/>
  <c r="D433" i="19"/>
  <c r="C433" i="19"/>
  <c r="B433" i="19"/>
  <c r="D432" i="19"/>
  <c r="E432" i="19" s="1"/>
  <c r="C432" i="19"/>
  <c r="B432" i="19"/>
  <c r="D431" i="19"/>
  <c r="E431" i="19" s="1"/>
  <c r="C431" i="19"/>
  <c r="B431" i="19"/>
  <c r="I430" i="19"/>
  <c r="D430" i="19"/>
  <c r="E430" i="19" s="1"/>
  <c r="C430" i="19"/>
  <c r="B430" i="19"/>
  <c r="E429" i="19"/>
  <c r="D429" i="19"/>
  <c r="C429" i="19"/>
  <c r="B429" i="19"/>
  <c r="E428" i="19"/>
  <c r="D428" i="19"/>
  <c r="C428" i="19"/>
  <c r="B428" i="19"/>
  <c r="D427" i="19"/>
  <c r="E427" i="19" s="1"/>
  <c r="C427" i="19"/>
  <c r="B427" i="19"/>
  <c r="D426" i="19"/>
  <c r="E426" i="19" s="1"/>
  <c r="C426" i="19"/>
  <c r="B426" i="19"/>
  <c r="E425" i="19"/>
  <c r="D425" i="19"/>
  <c r="C425" i="19"/>
  <c r="B425" i="19"/>
  <c r="E424" i="19"/>
  <c r="D424" i="19"/>
  <c r="C424" i="19"/>
  <c r="B424" i="19"/>
  <c r="D423" i="19"/>
  <c r="E423" i="19" s="1"/>
  <c r="C423" i="19"/>
  <c r="B423" i="19"/>
  <c r="I422" i="19"/>
  <c r="D422" i="19"/>
  <c r="E422" i="19" s="1"/>
  <c r="C422" i="19"/>
  <c r="B422" i="19"/>
  <c r="G421" i="19"/>
  <c r="E421" i="19"/>
  <c r="D421" i="19"/>
  <c r="C421" i="19"/>
  <c r="B421" i="19"/>
  <c r="D420" i="19"/>
  <c r="E420" i="19" s="1"/>
  <c r="C420" i="19"/>
  <c r="B420" i="19"/>
  <c r="G419" i="19"/>
  <c r="D419" i="19"/>
  <c r="E419" i="19" s="1"/>
  <c r="C419" i="19"/>
  <c r="B419" i="19"/>
  <c r="D418" i="19"/>
  <c r="E418" i="19" s="1"/>
  <c r="C418" i="19"/>
  <c r="B418" i="19"/>
  <c r="E417" i="19"/>
  <c r="D417" i="19"/>
  <c r="C417" i="19"/>
  <c r="B417" i="19"/>
  <c r="D416" i="19"/>
  <c r="E416" i="19" s="1"/>
  <c r="C416" i="19"/>
  <c r="B416" i="19"/>
  <c r="G415" i="19"/>
  <c r="D415" i="19"/>
  <c r="E415" i="19" s="1"/>
  <c r="C415" i="19"/>
  <c r="B415" i="19"/>
  <c r="D414" i="19"/>
  <c r="E414" i="19" s="1"/>
  <c r="C414" i="19"/>
  <c r="B414" i="19"/>
  <c r="I413" i="19"/>
  <c r="G413" i="19"/>
  <c r="E413" i="19"/>
  <c r="D413" i="19"/>
  <c r="C413" i="19"/>
  <c r="B413" i="19"/>
  <c r="E412" i="19"/>
  <c r="D412" i="19"/>
  <c r="C412" i="19"/>
  <c r="B412" i="19"/>
  <c r="D411" i="19"/>
  <c r="E411" i="19" s="1"/>
  <c r="C411" i="19"/>
  <c r="B411" i="19"/>
  <c r="I410" i="19"/>
  <c r="D410" i="19"/>
  <c r="E410" i="19" s="1"/>
  <c r="C410" i="19"/>
  <c r="B410" i="19"/>
  <c r="E409" i="19"/>
  <c r="D409" i="19"/>
  <c r="C409" i="19"/>
  <c r="B409" i="19"/>
  <c r="E408" i="19"/>
  <c r="D408" i="19"/>
  <c r="C408" i="19"/>
  <c r="B408" i="19"/>
  <c r="D407" i="19"/>
  <c r="E407" i="19" s="1"/>
  <c r="C407" i="19"/>
  <c r="B407" i="19"/>
  <c r="I406" i="19"/>
  <c r="D406" i="19"/>
  <c r="E406" i="19" s="1"/>
  <c r="C406" i="19"/>
  <c r="B406" i="19"/>
  <c r="G405" i="19"/>
  <c r="E405" i="19"/>
  <c r="D405" i="19"/>
  <c r="C405" i="19"/>
  <c r="B405" i="19"/>
  <c r="D404" i="19"/>
  <c r="E404" i="19" s="1"/>
  <c r="C404" i="19"/>
  <c r="B404" i="19"/>
  <c r="D403" i="19"/>
  <c r="E403" i="19" s="1"/>
  <c r="C403" i="19"/>
  <c r="B403" i="19"/>
  <c r="D402" i="19"/>
  <c r="E402" i="19" s="1"/>
  <c r="C402" i="19"/>
  <c r="B402" i="19"/>
  <c r="G401" i="19"/>
  <c r="E401" i="19"/>
  <c r="I401" i="19" s="1"/>
  <c r="D401" i="19"/>
  <c r="C401" i="19"/>
  <c r="B401" i="19"/>
  <c r="G400" i="19"/>
  <c r="E400" i="19"/>
  <c r="D400" i="19"/>
  <c r="C400" i="19"/>
  <c r="B400" i="19"/>
  <c r="D399" i="19"/>
  <c r="E399" i="19" s="1"/>
  <c r="C399" i="19"/>
  <c r="B399" i="19"/>
  <c r="I398" i="19"/>
  <c r="D398" i="19"/>
  <c r="E398" i="19" s="1"/>
  <c r="C398" i="19"/>
  <c r="B398" i="19"/>
  <c r="E397" i="19"/>
  <c r="D397" i="19"/>
  <c r="C397" i="19"/>
  <c r="B397" i="19"/>
  <c r="G396" i="19"/>
  <c r="E396" i="19"/>
  <c r="D396" i="19"/>
  <c r="C396" i="19"/>
  <c r="B396" i="19"/>
  <c r="G395" i="19"/>
  <c r="D395" i="19"/>
  <c r="E395" i="19" s="1"/>
  <c r="C395" i="19"/>
  <c r="B395" i="19"/>
  <c r="D394" i="19"/>
  <c r="E394" i="19" s="1"/>
  <c r="C394" i="19"/>
  <c r="B394" i="19"/>
  <c r="E393" i="19"/>
  <c r="D393" i="19"/>
  <c r="C393" i="19"/>
  <c r="B393" i="19"/>
  <c r="E392" i="19"/>
  <c r="D392" i="19"/>
  <c r="C392" i="19"/>
  <c r="B392" i="19"/>
  <c r="D391" i="19"/>
  <c r="E391" i="19" s="1"/>
  <c r="C391" i="19"/>
  <c r="B391" i="19"/>
  <c r="E390" i="19"/>
  <c r="D390" i="19"/>
  <c r="C390" i="19"/>
  <c r="B390" i="19"/>
  <c r="G389" i="19"/>
  <c r="E389" i="19"/>
  <c r="D389" i="19"/>
  <c r="C389" i="19"/>
  <c r="B389" i="19"/>
  <c r="D388" i="19"/>
  <c r="E388" i="19" s="1"/>
  <c r="C388" i="19"/>
  <c r="B388" i="19"/>
  <c r="G387" i="19"/>
  <c r="D387" i="19"/>
  <c r="E387" i="19" s="1"/>
  <c r="I387" i="19" s="1"/>
  <c r="C387" i="19"/>
  <c r="B387" i="19"/>
  <c r="G386" i="19"/>
  <c r="E386" i="19"/>
  <c r="D386" i="19"/>
  <c r="C386" i="19"/>
  <c r="B386" i="19"/>
  <c r="D385" i="19"/>
  <c r="E385" i="19" s="1"/>
  <c r="C385" i="19"/>
  <c r="B385" i="19"/>
  <c r="G384" i="19"/>
  <c r="E384" i="19"/>
  <c r="D384" i="19"/>
  <c r="C384" i="19"/>
  <c r="B384" i="19"/>
  <c r="D383" i="19"/>
  <c r="E383" i="19" s="1"/>
  <c r="C383" i="19"/>
  <c r="B383" i="19"/>
  <c r="E382" i="19"/>
  <c r="D382" i="19"/>
  <c r="C382" i="19"/>
  <c r="B382" i="19"/>
  <c r="D381" i="19"/>
  <c r="E381" i="19" s="1"/>
  <c r="C381" i="19"/>
  <c r="B381" i="19"/>
  <c r="G380" i="19"/>
  <c r="E380" i="19"/>
  <c r="I380" i="19" s="1"/>
  <c r="D380" i="19"/>
  <c r="C380" i="19"/>
  <c r="B380" i="19"/>
  <c r="D379" i="19"/>
  <c r="E379" i="19" s="1"/>
  <c r="C379" i="19"/>
  <c r="B379" i="19"/>
  <c r="E378" i="19"/>
  <c r="D378" i="19"/>
  <c r="C378" i="19"/>
  <c r="B378" i="19"/>
  <c r="D377" i="19"/>
  <c r="E377" i="19" s="1"/>
  <c r="C377" i="19"/>
  <c r="B377" i="19"/>
  <c r="G376" i="19"/>
  <c r="E376" i="19"/>
  <c r="I376" i="19" s="1"/>
  <c r="D376" i="19"/>
  <c r="C376" i="19"/>
  <c r="B376" i="19"/>
  <c r="D375" i="19"/>
  <c r="E375" i="19" s="1"/>
  <c r="C375" i="19"/>
  <c r="B375" i="19"/>
  <c r="E374" i="19"/>
  <c r="D374" i="19"/>
  <c r="C374" i="19"/>
  <c r="B374" i="19"/>
  <c r="D373" i="19"/>
  <c r="E373" i="19" s="1"/>
  <c r="C373" i="19"/>
  <c r="B373" i="19"/>
  <c r="G372" i="19"/>
  <c r="E372" i="19"/>
  <c r="I372" i="19" s="1"/>
  <c r="D372" i="19"/>
  <c r="C372" i="19"/>
  <c r="B372" i="19"/>
  <c r="D371" i="19"/>
  <c r="E371" i="19" s="1"/>
  <c r="C371" i="19"/>
  <c r="B371" i="19"/>
  <c r="E370" i="19"/>
  <c r="D370" i="19"/>
  <c r="C370" i="19"/>
  <c r="B370" i="19"/>
  <c r="D369" i="19"/>
  <c r="E369" i="19" s="1"/>
  <c r="C369" i="19"/>
  <c r="B369" i="19"/>
  <c r="G368" i="19"/>
  <c r="E368" i="19"/>
  <c r="I368" i="19" s="1"/>
  <c r="D368" i="19"/>
  <c r="C368" i="19"/>
  <c r="B368" i="19"/>
  <c r="D367" i="19"/>
  <c r="E367" i="19" s="1"/>
  <c r="C367" i="19"/>
  <c r="B367" i="19"/>
  <c r="E366" i="19"/>
  <c r="D366" i="19"/>
  <c r="C366" i="19"/>
  <c r="B366" i="19"/>
  <c r="D365" i="19"/>
  <c r="E365" i="19" s="1"/>
  <c r="C365" i="19"/>
  <c r="B365" i="19"/>
  <c r="G364" i="19"/>
  <c r="E364" i="19"/>
  <c r="I364" i="19" s="1"/>
  <c r="D364" i="19"/>
  <c r="C364" i="19"/>
  <c r="B364" i="19"/>
  <c r="D363" i="19"/>
  <c r="E363" i="19" s="1"/>
  <c r="C363" i="19"/>
  <c r="B363" i="19"/>
  <c r="E362" i="19"/>
  <c r="D362" i="19"/>
  <c r="C362" i="19"/>
  <c r="B362" i="19"/>
  <c r="D361" i="19"/>
  <c r="E361" i="19" s="1"/>
  <c r="C361" i="19"/>
  <c r="B361" i="19"/>
  <c r="G360" i="19"/>
  <c r="E360" i="19"/>
  <c r="I360" i="19" s="1"/>
  <c r="D360" i="19"/>
  <c r="C360" i="19"/>
  <c r="B360" i="19"/>
  <c r="D359" i="19"/>
  <c r="E359" i="19" s="1"/>
  <c r="C359" i="19"/>
  <c r="B359" i="19"/>
  <c r="E358" i="19"/>
  <c r="D358" i="19"/>
  <c r="C358" i="19"/>
  <c r="B358" i="19"/>
  <c r="D357" i="19"/>
  <c r="E357" i="19" s="1"/>
  <c r="C357" i="19"/>
  <c r="B357" i="19"/>
  <c r="G356" i="19"/>
  <c r="E356" i="19"/>
  <c r="I356" i="19" s="1"/>
  <c r="D356" i="19"/>
  <c r="C356" i="19"/>
  <c r="B356" i="19"/>
  <c r="D355" i="19"/>
  <c r="E355" i="19" s="1"/>
  <c r="C355" i="19"/>
  <c r="B355" i="19"/>
  <c r="E354" i="19"/>
  <c r="D354" i="19"/>
  <c r="C354" i="19"/>
  <c r="B354" i="19"/>
  <c r="D353" i="19"/>
  <c r="E353" i="19" s="1"/>
  <c r="C353" i="19"/>
  <c r="B353" i="19"/>
  <c r="G352" i="19"/>
  <c r="E352" i="19"/>
  <c r="I352" i="19" s="1"/>
  <c r="D352" i="19"/>
  <c r="C352" i="19"/>
  <c r="B352" i="19"/>
  <c r="D351" i="19"/>
  <c r="E351" i="19" s="1"/>
  <c r="C351" i="19"/>
  <c r="B351" i="19"/>
  <c r="E350" i="19"/>
  <c r="D350" i="19"/>
  <c r="C350" i="19"/>
  <c r="B350" i="19"/>
  <c r="D349" i="19"/>
  <c r="E349" i="19" s="1"/>
  <c r="C349" i="19"/>
  <c r="B349" i="19"/>
  <c r="G348" i="19"/>
  <c r="E348" i="19"/>
  <c r="I348" i="19" s="1"/>
  <c r="D348" i="19"/>
  <c r="C348" i="19"/>
  <c r="B348" i="19"/>
  <c r="D347" i="19"/>
  <c r="E347" i="19" s="1"/>
  <c r="C347" i="19"/>
  <c r="B347" i="19"/>
  <c r="E346" i="19"/>
  <c r="D346" i="19"/>
  <c r="C346" i="19"/>
  <c r="B346" i="19"/>
  <c r="D345" i="19"/>
  <c r="E345" i="19" s="1"/>
  <c r="C345" i="19"/>
  <c r="B345" i="19"/>
  <c r="G344" i="19"/>
  <c r="E344" i="19"/>
  <c r="I344" i="19" s="1"/>
  <c r="D344" i="19"/>
  <c r="C344" i="19"/>
  <c r="B344" i="19"/>
  <c r="D343" i="19"/>
  <c r="E343" i="19" s="1"/>
  <c r="C343" i="19"/>
  <c r="B343" i="19"/>
  <c r="E342" i="19"/>
  <c r="D342" i="19"/>
  <c r="C342" i="19"/>
  <c r="B342" i="19"/>
  <c r="D341" i="19"/>
  <c r="E341" i="19" s="1"/>
  <c r="C341" i="19"/>
  <c r="B341" i="19"/>
  <c r="G340" i="19"/>
  <c r="E340" i="19"/>
  <c r="I340" i="19" s="1"/>
  <c r="D340" i="19"/>
  <c r="C340" i="19"/>
  <c r="B340" i="19"/>
  <c r="D339" i="19"/>
  <c r="E339" i="19" s="1"/>
  <c r="C339" i="19"/>
  <c r="B339" i="19"/>
  <c r="E338" i="19"/>
  <c r="D338" i="19"/>
  <c r="C338" i="19"/>
  <c r="B338" i="19"/>
  <c r="D337" i="19"/>
  <c r="E337" i="19" s="1"/>
  <c r="C337" i="19"/>
  <c r="B337" i="19"/>
  <c r="G336" i="19"/>
  <c r="E336" i="19"/>
  <c r="I336" i="19" s="1"/>
  <c r="D336" i="19"/>
  <c r="C336" i="19"/>
  <c r="B336" i="19"/>
  <c r="D335" i="19"/>
  <c r="E335" i="19" s="1"/>
  <c r="C335" i="19"/>
  <c r="B335" i="19"/>
  <c r="E334" i="19"/>
  <c r="D334" i="19"/>
  <c r="C334" i="19"/>
  <c r="B334" i="19"/>
  <c r="D333" i="19"/>
  <c r="E333" i="19" s="1"/>
  <c r="C333" i="19"/>
  <c r="B333" i="19"/>
  <c r="G332" i="19"/>
  <c r="E332" i="19"/>
  <c r="I332" i="19" s="1"/>
  <c r="D332" i="19"/>
  <c r="C332" i="19"/>
  <c r="B332" i="19"/>
  <c r="D331" i="19"/>
  <c r="E331" i="19" s="1"/>
  <c r="C331" i="19"/>
  <c r="B331" i="19"/>
  <c r="E330" i="19"/>
  <c r="D330" i="19"/>
  <c r="C330" i="19"/>
  <c r="B330" i="19"/>
  <c r="D329" i="19"/>
  <c r="E329" i="19" s="1"/>
  <c r="C329" i="19"/>
  <c r="B329" i="19"/>
  <c r="G328" i="19"/>
  <c r="E328" i="19"/>
  <c r="I328" i="19" s="1"/>
  <c r="D328" i="19"/>
  <c r="C328" i="19"/>
  <c r="B328" i="19"/>
  <c r="D327" i="19"/>
  <c r="E327" i="19" s="1"/>
  <c r="C327" i="19"/>
  <c r="B327" i="19"/>
  <c r="E326" i="19"/>
  <c r="D326" i="19"/>
  <c r="C326" i="19"/>
  <c r="B326" i="19"/>
  <c r="D325" i="19"/>
  <c r="E325" i="19" s="1"/>
  <c r="C325" i="19"/>
  <c r="B325" i="19"/>
  <c r="G324" i="19"/>
  <c r="E324" i="19"/>
  <c r="I324" i="19" s="1"/>
  <c r="D324" i="19"/>
  <c r="C324" i="19"/>
  <c r="B324" i="19"/>
  <c r="D323" i="19"/>
  <c r="E323" i="19" s="1"/>
  <c r="C323" i="19"/>
  <c r="B323" i="19"/>
  <c r="E322" i="19"/>
  <c r="D322" i="19"/>
  <c r="C322" i="19"/>
  <c r="B322" i="19"/>
  <c r="D321" i="19"/>
  <c r="E321" i="19" s="1"/>
  <c r="C321" i="19"/>
  <c r="B321" i="19"/>
  <c r="G320" i="19"/>
  <c r="E320" i="19"/>
  <c r="I320" i="19" s="1"/>
  <c r="D320" i="19"/>
  <c r="C320" i="19"/>
  <c r="B320" i="19"/>
  <c r="D319" i="19"/>
  <c r="E319" i="19" s="1"/>
  <c r="C319" i="19"/>
  <c r="B319" i="19"/>
  <c r="E318" i="19"/>
  <c r="D318" i="19"/>
  <c r="C318" i="19"/>
  <c r="B318" i="19"/>
  <c r="D317" i="19"/>
  <c r="E317" i="19" s="1"/>
  <c r="C317" i="19"/>
  <c r="B317" i="19"/>
  <c r="G316" i="19"/>
  <c r="E316" i="19"/>
  <c r="I316" i="19" s="1"/>
  <c r="D316" i="19"/>
  <c r="C316" i="19"/>
  <c r="B316" i="19"/>
  <c r="D315" i="19"/>
  <c r="E315" i="19" s="1"/>
  <c r="C315" i="19"/>
  <c r="B315" i="19"/>
  <c r="E314" i="19"/>
  <c r="D314" i="19"/>
  <c r="C314" i="19"/>
  <c r="B314" i="19"/>
  <c r="D313" i="19"/>
  <c r="E313" i="19" s="1"/>
  <c r="C313" i="19"/>
  <c r="B313" i="19"/>
  <c r="G312" i="19"/>
  <c r="E312" i="19"/>
  <c r="I312" i="19" s="1"/>
  <c r="D312" i="19"/>
  <c r="C312" i="19"/>
  <c r="B312" i="19"/>
  <c r="D311" i="19"/>
  <c r="E311" i="19" s="1"/>
  <c r="C311" i="19"/>
  <c r="B311" i="19"/>
  <c r="E310" i="19"/>
  <c r="D310" i="19"/>
  <c r="C310" i="19"/>
  <c r="B310" i="19"/>
  <c r="D309" i="19"/>
  <c r="E309" i="19" s="1"/>
  <c r="C309" i="19"/>
  <c r="B309" i="19"/>
  <c r="G308" i="19"/>
  <c r="E308" i="19"/>
  <c r="I308" i="19" s="1"/>
  <c r="D308" i="19"/>
  <c r="C308" i="19"/>
  <c r="B308" i="19"/>
  <c r="D307" i="19"/>
  <c r="E307" i="19" s="1"/>
  <c r="C307" i="19"/>
  <c r="B307" i="19"/>
  <c r="E306" i="19"/>
  <c r="D306" i="19"/>
  <c r="C306" i="19"/>
  <c r="B306" i="19"/>
  <c r="D305" i="19"/>
  <c r="E305" i="19" s="1"/>
  <c r="C305" i="19"/>
  <c r="B305" i="19"/>
  <c r="G304" i="19"/>
  <c r="E304" i="19"/>
  <c r="I304" i="19" s="1"/>
  <c r="D304" i="19"/>
  <c r="C304" i="19"/>
  <c r="B304" i="19"/>
  <c r="D303" i="19"/>
  <c r="E303" i="19" s="1"/>
  <c r="C303" i="19"/>
  <c r="B303" i="19"/>
  <c r="E302" i="19"/>
  <c r="D302" i="19"/>
  <c r="C302" i="19"/>
  <c r="B302" i="19"/>
  <c r="D301" i="19"/>
  <c r="E301" i="19" s="1"/>
  <c r="C301" i="19"/>
  <c r="B301" i="19"/>
  <c r="G300" i="19"/>
  <c r="E300" i="19"/>
  <c r="I300" i="19" s="1"/>
  <c r="D300" i="19"/>
  <c r="C300" i="19"/>
  <c r="B300" i="19"/>
  <c r="D299" i="19"/>
  <c r="E299" i="19" s="1"/>
  <c r="C299" i="19"/>
  <c r="B299" i="19"/>
  <c r="E298" i="19"/>
  <c r="D298" i="19"/>
  <c r="C298" i="19"/>
  <c r="B298" i="19"/>
  <c r="D297" i="19"/>
  <c r="E297" i="19" s="1"/>
  <c r="C297" i="19"/>
  <c r="B297" i="19"/>
  <c r="G296" i="19"/>
  <c r="E296" i="19"/>
  <c r="I296" i="19" s="1"/>
  <c r="D296" i="19"/>
  <c r="C296" i="19"/>
  <c r="B296" i="19"/>
  <c r="D295" i="19"/>
  <c r="E295" i="19" s="1"/>
  <c r="C295" i="19"/>
  <c r="B295" i="19"/>
  <c r="E294" i="19"/>
  <c r="D294" i="19"/>
  <c r="C294" i="19"/>
  <c r="B294" i="19"/>
  <c r="D293" i="19"/>
  <c r="E293" i="19" s="1"/>
  <c r="C293" i="19"/>
  <c r="B293" i="19"/>
  <c r="G292" i="19"/>
  <c r="E292" i="19"/>
  <c r="I292" i="19" s="1"/>
  <c r="D292" i="19"/>
  <c r="C292" i="19"/>
  <c r="B292" i="19"/>
  <c r="D291" i="19"/>
  <c r="E291" i="19" s="1"/>
  <c r="C291" i="19"/>
  <c r="B291" i="19"/>
  <c r="E290" i="19"/>
  <c r="D290" i="19"/>
  <c r="C290" i="19"/>
  <c r="B290" i="19"/>
  <c r="D289" i="19"/>
  <c r="E289" i="19" s="1"/>
  <c r="C289" i="19"/>
  <c r="B289" i="19"/>
  <c r="G288" i="19"/>
  <c r="E288" i="19"/>
  <c r="I288" i="19" s="1"/>
  <c r="D288" i="19"/>
  <c r="C288" i="19"/>
  <c r="B288" i="19"/>
  <c r="D287" i="19"/>
  <c r="E287" i="19" s="1"/>
  <c r="C287" i="19"/>
  <c r="B287" i="19"/>
  <c r="E286" i="19"/>
  <c r="D286" i="19"/>
  <c r="C286" i="19"/>
  <c r="B286" i="19"/>
  <c r="D285" i="19"/>
  <c r="E285" i="19" s="1"/>
  <c r="C285" i="19"/>
  <c r="B285" i="19"/>
  <c r="G284" i="19"/>
  <c r="E284" i="19"/>
  <c r="I284" i="19" s="1"/>
  <c r="D284" i="19"/>
  <c r="C284" i="19"/>
  <c r="B284" i="19"/>
  <c r="D283" i="19"/>
  <c r="E283" i="19" s="1"/>
  <c r="C283" i="19"/>
  <c r="B283" i="19"/>
  <c r="E282" i="19"/>
  <c r="D282" i="19"/>
  <c r="C282" i="19"/>
  <c r="B282" i="19"/>
  <c r="D281" i="19"/>
  <c r="E281" i="19" s="1"/>
  <c r="C281" i="19"/>
  <c r="B281" i="19"/>
  <c r="G280" i="19"/>
  <c r="E280" i="19"/>
  <c r="I280" i="19" s="1"/>
  <c r="D280" i="19"/>
  <c r="C280" i="19"/>
  <c r="B280" i="19"/>
  <c r="D279" i="19"/>
  <c r="E279" i="19" s="1"/>
  <c r="C279" i="19"/>
  <c r="B279" i="19"/>
  <c r="E278" i="19"/>
  <c r="D278" i="19"/>
  <c r="C278" i="19"/>
  <c r="B278" i="19"/>
  <c r="D277" i="19"/>
  <c r="E277" i="19" s="1"/>
  <c r="C277" i="19"/>
  <c r="B277" i="19"/>
  <c r="G276" i="19"/>
  <c r="E276" i="19"/>
  <c r="I276" i="19" s="1"/>
  <c r="D276" i="19"/>
  <c r="C276" i="19"/>
  <c r="B276" i="19"/>
  <c r="D275" i="19"/>
  <c r="E275" i="19" s="1"/>
  <c r="C275" i="19"/>
  <c r="B275" i="19"/>
  <c r="E274" i="19"/>
  <c r="D274" i="19"/>
  <c r="C274" i="19"/>
  <c r="B274" i="19"/>
  <c r="D273" i="19"/>
  <c r="E273" i="19" s="1"/>
  <c r="C273" i="19"/>
  <c r="B273" i="19"/>
  <c r="G272" i="19"/>
  <c r="E272" i="19"/>
  <c r="I272" i="19" s="1"/>
  <c r="D272" i="19"/>
  <c r="C272" i="19"/>
  <c r="B272" i="19"/>
  <c r="D271" i="19"/>
  <c r="E271" i="19" s="1"/>
  <c r="C271" i="19"/>
  <c r="B271" i="19"/>
  <c r="E270" i="19"/>
  <c r="D270" i="19"/>
  <c r="C270" i="19"/>
  <c r="B270" i="19"/>
  <c r="D269" i="19"/>
  <c r="E269" i="19" s="1"/>
  <c r="C269" i="19"/>
  <c r="B269" i="19"/>
  <c r="G268" i="19"/>
  <c r="E268" i="19"/>
  <c r="I268" i="19" s="1"/>
  <c r="D268" i="19"/>
  <c r="C268" i="19"/>
  <c r="B268" i="19"/>
  <c r="D267" i="19"/>
  <c r="E267" i="19" s="1"/>
  <c r="C267" i="19"/>
  <c r="B267" i="19"/>
  <c r="E266" i="19"/>
  <c r="D266" i="19"/>
  <c r="C266" i="19"/>
  <c r="B266" i="19"/>
  <c r="D265" i="19"/>
  <c r="E265" i="19" s="1"/>
  <c r="C265" i="19"/>
  <c r="B265" i="19"/>
  <c r="G264" i="19"/>
  <c r="E264" i="19"/>
  <c r="I264" i="19" s="1"/>
  <c r="D264" i="19"/>
  <c r="C264" i="19"/>
  <c r="B264" i="19"/>
  <c r="D263" i="19"/>
  <c r="E263" i="19" s="1"/>
  <c r="C263" i="19"/>
  <c r="B263" i="19"/>
  <c r="E262" i="19"/>
  <c r="D262" i="19"/>
  <c r="C262" i="19"/>
  <c r="B262" i="19"/>
  <c r="D261" i="19"/>
  <c r="E261" i="19" s="1"/>
  <c r="C261" i="19"/>
  <c r="B261" i="19"/>
  <c r="G260" i="19"/>
  <c r="E260" i="19"/>
  <c r="I260" i="19" s="1"/>
  <c r="D260" i="19"/>
  <c r="C260" i="19"/>
  <c r="B260" i="19"/>
  <c r="D259" i="19"/>
  <c r="E259" i="19" s="1"/>
  <c r="C259" i="19"/>
  <c r="B259" i="19"/>
  <c r="E258" i="19"/>
  <c r="D258" i="19"/>
  <c r="C258" i="19"/>
  <c r="B258" i="19"/>
  <c r="D257" i="19"/>
  <c r="E257" i="19" s="1"/>
  <c r="C257" i="19"/>
  <c r="B257" i="19"/>
  <c r="G256" i="19"/>
  <c r="E256" i="19"/>
  <c r="I256" i="19" s="1"/>
  <c r="D256" i="19"/>
  <c r="C256" i="19"/>
  <c r="B256" i="19"/>
  <c r="D255" i="19"/>
  <c r="E255" i="19" s="1"/>
  <c r="C255" i="19"/>
  <c r="B255" i="19"/>
  <c r="E254" i="19"/>
  <c r="D254" i="19"/>
  <c r="C254" i="19"/>
  <c r="B254" i="19"/>
  <c r="D253" i="19"/>
  <c r="E253" i="19" s="1"/>
  <c r="C253" i="19"/>
  <c r="B253" i="19"/>
  <c r="G252" i="19"/>
  <c r="E252" i="19"/>
  <c r="I252" i="19" s="1"/>
  <c r="D252" i="19"/>
  <c r="C252" i="19"/>
  <c r="B252" i="19"/>
  <c r="D251" i="19"/>
  <c r="E251" i="19" s="1"/>
  <c r="C251" i="19"/>
  <c r="B251" i="19"/>
  <c r="E250" i="19"/>
  <c r="D250" i="19"/>
  <c r="C250" i="19"/>
  <c r="B250" i="19"/>
  <c r="D249" i="19"/>
  <c r="E249" i="19" s="1"/>
  <c r="C249" i="19"/>
  <c r="B249" i="19"/>
  <c r="G248" i="19"/>
  <c r="E248" i="19"/>
  <c r="I248" i="19" s="1"/>
  <c r="D248" i="19"/>
  <c r="C248" i="19"/>
  <c r="B248" i="19"/>
  <c r="D247" i="19"/>
  <c r="E247" i="19" s="1"/>
  <c r="C247" i="19"/>
  <c r="B247" i="19"/>
  <c r="E246" i="19"/>
  <c r="D246" i="19"/>
  <c r="C246" i="19"/>
  <c r="B246" i="19"/>
  <c r="D245" i="19"/>
  <c r="E245" i="19" s="1"/>
  <c r="C245" i="19"/>
  <c r="B245" i="19"/>
  <c r="G244" i="19"/>
  <c r="E244" i="19"/>
  <c r="I244" i="19" s="1"/>
  <c r="D244" i="19"/>
  <c r="C244" i="19"/>
  <c r="B244" i="19"/>
  <c r="D243" i="19"/>
  <c r="E243" i="19" s="1"/>
  <c r="C243" i="19"/>
  <c r="B243" i="19"/>
  <c r="E242" i="19"/>
  <c r="D242" i="19"/>
  <c r="C242" i="19"/>
  <c r="B242" i="19"/>
  <c r="D241" i="19"/>
  <c r="E241" i="19" s="1"/>
  <c r="C241" i="19"/>
  <c r="B241" i="19"/>
  <c r="G240" i="19"/>
  <c r="E240" i="19"/>
  <c r="I240" i="19" s="1"/>
  <c r="D240" i="19"/>
  <c r="C240" i="19"/>
  <c r="B240" i="19"/>
  <c r="D239" i="19"/>
  <c r="E239" i="19" s="1"/>
  <c r="C239" i="19"/>
  <c r="B239" i="19"/>
  <c r="E238" i="19"/>
  <c r="D238" i="19"/>
  <c r="C238" i="19"/>
  <c r="B238" i="19"/>
  <c r="D237" i="19"/>
  <c r="E237" i="19" s="1"/>
  <c r="C237" i="19"/>
  <c r="B237" i="19"/>
  <c r="G236" i="19"/>
  <c r="E236" i="19"/>
  <c r="I236" i="19" s="1"/>
  <c r="D236" i="19"/>
  <c r="C236" i="19"/>
  <c r="B236" i="19"/>
  <c r="D235" i="19"/>
  <c r="E235" i="19" s="1"/>
  <c r="C235" i="19"/>
  <c r="B235" i="19"/>
  <c r="E234" i="19"/>
  <c r="D234" i="19"/>
  <c r="C234" i="19"/>
  <c r="B234" i="19"/>
  <c r="D233" i="19"/>
  <c r="E233" i="19" s="1"/>
  <c r="C233" i="19"/>
  <c r="B233" i="19"/>
  <c r="G232" i="19"/>
  <c r="E232" i="19"/>
  <c r="I232" i="19" s="1"/>
  <c r="D232" i="19"/>
  <c r="C232" i="19"/>
  <c r="B232" i="19"/>
  <c r="D231" i="19"/>
  <c r="E231" i="19" s="1"/>
  <c r="C231" i="19"/>
  <c r="B231" i="19"/>
  <c r="E230" i="19"/>
  <c r="D230" i="19"/>
  <c r="C230" i="19"/>
  <c r="B230" i="19"/>
  <c r="D229" i="19"/>
  <c r="E229" i="19" s="1"/>
  <c r="C229" i="19"/>
  <c r="B229" i="19"/>
  <c r="G228" i="19"/>
  <c r="E228" i="19"/>
  <c r="I228" i="19" s="1"/>
  <c r="D228" i="19"/>
  <c r="C228" i="19"/>
  <c r="B228" i="19"/>
  <c r="D227" i="19"/>
  <c r="E227" i="19" s="1"/>
  <c r="C227" i="19"/>
  <c r="B227" i="19"/>
  <c r="E226" i="19"/>
  <c r="D226" i="19"/>
  <c r="C226" i="19"/>
  <c r="B226" i="19"/>
  <c r="D225" i="19"/>
  <c r="E225" i="19" s="1"/>
  <c r="C225" i="19"/>
  <c r="B225" i="19"/>
  <c r="G224" i="19"/>
  <c r="E224" i="19"/>
  <c r="I224" i="19" s="1"/>
  <c r="D224" i="19"/>
  <c r="C224" i="19"/>
  <c r="B224" i="19"/>
  <c r="D223" i="19"/>
  <c r="E223" i="19" s="1"/>
  <c r="C223" i="19"/>
  <c r="B223" i="19"/>
  <c r="E222" i="19"/>
  <c r="D222" i="19"/>
  <c r="C222" i="19"/>
  <c r="B222" i="19"/>
  <c r="D221" i="19"/>
  <c r="E221" i="19" s="1"/>
  <c r="C221" i="19"/>
  <c r="B221" i="19"/>
  <c r="G220" i="19"/>
  <c r="E220" i="19"/>
  <c r="I220" i="19" s="1"/>
  <c r="D220" i="19"/>
  <c r="C220" i="19"/>
  <c r="B220" i="19"/>
  <c r="D219" i="19"/>
  <c r="E219" i="19" s="1"/>
  <c r="C219" i="19"/>
  <c r="B219" i="19"/>
  <c r="E218" i="19"/>
  <c r="D218" i="19"/>
  <c r="C218" i="19"/>
  <c r="B218" i="19"/>
  <c r="D217" i="19"/>
  <c r="E217" i="19" s="1"/>
  <c r="C217" i="19"/>
  <c r="B217" i="19"/>
  <c r="G216" i="19"/>
  <c r="E216" i="19"/>
  <c r="I216" i="19" s="1"/>
  <c r="D216" i="19"/>
  <c r="C216" i="19"/>
  <c r="B216" i="19"/>
  <c r="D215" i="19"/>
  <c r="E215" i="19" s="1"/>
  <c r="C215" i="19"/>
  <c r="B215" i="19"/>
  <c r="E214" i="19"/>
  <c r="D214" i="19"/>
  <c r="C214" i="19"/>
  <c r="B214" i="19"/>
  <c r="D213" i="19"/>
  <c r="E213" i="19" s="1"/>
  <c r="C213" i="19"/>
  <c r="B213" i="19"/>
  <c r="G212" i="19"/>
  <c r="E212" i="19"/>
  <c r="I212" i="19" s="1"/>
  <c r="D212" i="19"/>
  <c r="C212" i="19"/>
  <c r="B212" i="19"/>
  <c r="D211" i="19"/>
  <c r="E211" i="19" s="1"/>
  <c r="C211" i="19"/>
  <c r="B211" i="19"/>
  <c r="E210" i="19"/>
  <c r="D210" i="19"/>
  <c r="C210" i="19"/>
  <c r="B210" i="19"/>
  <c r="D209" i="19"/>
  <c r="E209" i="19" s="1"/>
  <c r="C209" i="19"/>
  <c r="B209" i="19"/>
  <c r="G208" i="19"/>
  <c r="E208" i="19"/>
  <c r="I208" i="19" s="1"/>
  <c r="D208" i="19"/>
  <c r="C208" i="19"/>
  <c r="B208" i="19"/>
  <c r="D207" i="19"/>
  <c r="E207" i="19" s="1"/>
  <c r="C207" i="19"/>
  <c r="B207" i="19"/>
  <c r="E206" i="19"/>
  <c r="D206" i="19"/>
  <c r="C206" i="19"/>
  <c r="B206" i="19"/>
  <c r="D205" i="19"/>
  <c r="E205" i="19" s="1"/>
  <c r="C205" i="19"/>
  <c r="B205" i="19"/>
  <c r="G204" i="19"/>
  <c r="E204" i="19"/>
  <c r="I204" i="19" s="1"/>
  <c r="D204" i="19"/>
  <c r="C204" i="19"/>
  <c r="B204" i="19"/>
  <c r="D203" i="19"/>
  <c r="E203" i="19" s="1"/>
  <c r="C203" i="19"/>
  <c r="B203" i="19"/>
  <c r="E202" i="19"/>
  <c r="D202" i="19"/>
  <c r="C202" i="19"/>
  <c r="B202" i="19"/>
  <c r="D201" i="19"/>
  <c r="E201" i="19" s="1"/>
  <c r="C201" i="19"/>
  <c r="B201" i="19"/>
  <c r="G200" i="19"/>
  <c r="E200" i="19"/>
  <c r="I200" i="19" s="1"/>
  <c r="D200" i="19"/>
  <c r="C200" i="19"/>
  <c r="B200" i="19"/>
  <c r="D199" i="19"/>
  <c r="E199" i="19" s="1"/>
  <c r="C199" i="19"/>
  <c r="B199" i="19"/>
  <c r="E198" i="19"/>
  <c r="D198" i="19"/>
  <c r="C198" i="19"/>
  <c r="B198" i="19"/>
  <c r="D197" i="19"/>
  <c r="E197" i="19" s="1"/>
  <c r="C197" i="19"/>
  <c r="B197" i="19"/>
  <c r="G196" i="19"/>
  <c r="E196" i="19"/>
  <c r="I196" i="19" s="1"/>
  <c r="D196" i="19"/>
  <c r="C196" i="19"/>
  <c r="B196" i="19"/>
  <c r="D195" i="19"/>
  <c r="E195" i="19" s="1"/>
  <c r="C195" i="19"/>
  <c r="B195" i="19"/>
  <c r="E194" i="19"/>
  <c r="D194" i="19"/>
  <c r="C194" i="19"/>
  <c r="B194" i="19"/>
  <c r="D193" i="19"/>
  <c r="E193" i="19" s="1"/>
  <c r="C193" i="19"/>
  <c r="B193" i="19"/>
  <c r="G192" i="19"/>
  <c r="E192" i="19"/>
  <c r="I192" i="19" s="1"/>
  <c r="D192" i="19"/>
  <c r="C192" i="19"/>
  <c r="B192" i="19"/>
  <c r="D191" i="19"/>
  <c r="E191" i="19" s="1"/>
  <c r="C191" i="19"/>
  <c r="B191" i="19"/>
  <c r="E190" i="19"/>
  <c r="D190" i="19"/>
  <c r="C190" i="19"/>
  <c r="B190" i="19"/>
  <c r="D189" i="19"/>
  <c r="E189" i="19" s="1"/>
  <c r="C189" i="19"/>
  <c r="B189" i="19"/>
  <c r="G188" i="19"/>
  <c r="E188" i="19"/>
  <c r="I188" i="19" s="1"/>
  <c r="D188" i="19"/>
  <c r="C188" i="19"/>
  <c r="B188" i="19"/>
  <c r="D187" i="19"/>
  <c r="E187" i="19" s="1"/>
  <c r="C187" i="19"/>
  <c r="B187" i="19"/>
  <c r="E186" i="19"/>
  <c r="D186" i="19"/>
  <c r="C186" i="19"/>
  <c r="B186" i="19"/>
  <c r="D185" i="19"/>
  <c r="E185" i="19" s="1"/>
  <c r="C185" i="19"/>
  <c r="B185" i="19"/>
  <c r="G184" i="19"/>
  <c r="E184" i="19"/>
  <c r="I184" i="19" s="1"/>
  <c r="D184" i="19"/>
  <c r="C184" i="19"/>
  <c r="B184" i="19"/>
  <c r="D183" i="19"/>
  <c r="E183" i="19" s="1"/>
  <c r="C183" i="19"/>
  <c r="B183" i="19"/>
  <c r="E182" i="19"/>
  <c r="D182" i="19"/>
  <c r="C182" i="19"/>
  <c r="B182" i="19"/>
  <c r="D181" i="19"/>
  <c r="E181" i="19" s="1"/>
  <c r="C181" i="19"/>
  <c r="B181" i="19"/>
  <c r="G180" i="19"/>
  <c r="E180" i="19"/>
  <c r="I180" i="19" s="1"/>
  <c r="D180" i="19"/>
  <c r="C180" i="19"/>
  <c r="B180" i="19"/>
  <c r="D179" i="19"/>
  <c r="E179" i="19" s="1"/>
  <c r="C179" i="19"/>
  <c r="B179" i="19"/>
  <c r="E178" i="19"/>
  <c r="D178" i="19"/>
  <c r="C178" i="19"/>
  <c r="B178" i="19"/>
  <c r="D177" i="19"/>
  <c r="E177" i="19" s="1"/>
  <c r="C177" i="19"/>
  <c r="B177" i="19"/>
  <c r="G176" i="19"/>
  <c r="E176" i="19"/>
  <c r="I176" i="19" s="1"/>
  <c r="D176" i="19"/>
  <c r="C176" i="19"/>
  <c r="B176" i="19"/>
  <c r="D175" i="19"/>
  <c r="E175" i="19" s="1"/>
  <c r="C175" i="19"/>
  <c r="B175" i="19"/>
  <c r="E174" i="19"/>
  <c r="D174" i="19"/>
  <c r="C174" i="19"/>
  <c r="B174" i="19"/>
  <c r="D173" i="19"/>
  <c r="E173" i="19" s="1"/>
  <c r="C173" i="19"/>
  <c r="B173" i="19"/>
  <c r="G172" i="19"/>
  <c r="E172" i="19"/>
  <c r="I172" i="19" s="1"/>
  <c r="D172" i="19"/>
  <c r="C172" i="19"/>
  <c r="B172" i="19"/>
  <c r="I171" i="19"/>
  <c r="G171" i="19"/>
  <c r="D171" i="19"/>
  <c r="E171" i="19" s="1"/>
  <c r="C171" i="19"/>
  <c r="B171" i="19"/>
  <c r="D170" i="19"/>
  <c r="E170" i="19" s="1"/>
  <c r="C170" i="19"/>
  <c r="B170" i="19"/>
  <c r="D169" i="19"/>
  <c r="E169" i="19" s="1"/>
  <c r="C169" i="19"/>
  <c r="B169" i="19"/>
  <c r="G168" i="19"/>
  <c r="E168" i="19"/>
  <c r="I168" i="19" s="1"/>
  <c r="D168" i="19"/>
  <c r="C168" i="19"/>
  <c r="B168" i="19"/>
  <c r="D167" i="19"/>
  <c r="E167" i="19" s="1"/>
  <c r="C167" i="19"/>
  <c r="B167" i="19"/>
  <c r="E166" i="19"/>
  <c r="D166" i="19"/>
  <c r="C166" i="19"/>
  <c r="B166" i="19"/>
  <c r="D165" i="19"/>
  <c r="E165" i="19" s="1"/>
  <c r="C165" i="19"/>
  <c r="B165" i="19"/>
  <c r="G164" i="19"/>
  <c r="E164" i="19"/>
  <c r="I164" i="19" s="1"/>
  <c r="D164" i="19"/>
  <c r="C164" i="19"/>
  <c r="B164" i="19"/>
  <c r="I163" i="19"/>
  <c r="G163" i="19"/>
  <c r="D163" i="19"/>
  <c r="E163" i="19" s="1"/>
  <c r="C163" i="19"/>
  <c r="B163" i="19"/>
  <c r="E162" i="19"/>
  <c r="D162" i="19"/>
  <c r="C162" i="19"/>
  <c r="B162" i="19"/>
  <c r="D161" i="19"/>
  <c r="E161" i="19" s="1"/>
  <c r="C161" i="19"/>
  <c r="B161" i="19"/>
  <c r="G160" i="19"/>
  <c r="E160" i="19"/>
  <c r="I160" i="19" s="1"/>
  <c r="D160" i="19"/>
  <c r="C160" i="19"/>
  <c r="B160" i="19"/>
  <c r="D159" i="19"/>
  <c r="E159" i="19" s="1"/>
  <c r="C159" i="19"/>
  <c r="B159" i="19"/>
  <c r="D158" i="19"/>
  <c r="E158" i="19" s="1"/>
  <c r="C158" i="19"/>
  <c r="B158" i="19"/>
  <c r="D157" i="19"/>
  <c r="E157" i="19" s="1"/>
  <c r="C157" i="19"/>
  <c r="B157" i="19"/>
  <c r="G156" i="19"/>
  <c r="E156" i="19"/>
  <c r="I156" i="19" s="1"/>
  <c r="D156" i="19"/>
  <c r="C156" i="19"/>
  <c r="B156" i="19"/>
  <c r="I155" i="19"/>
  <c r="D155" i="19"/>
  <c r="E155" i="19" s="1"/>
  <c r="C155" i="19"/>
  <c r="B155" i="19"/>
  <c r="D154" i="19"/>
  <c r="E154" i="19" s="1"/>
  <c r="C154" i="19"/>
  <c r="B154" i="19"/>
  <c r="D153" i="19"/>
  <c r="E153" i="19" s="1"/>
  <c r="C153" i="19"/>
  <c r="B153" i="19"/>
  <c r="G152" i="19"/>
  <c r="E152" i="19"/>
  <c r="I152" i="19" s="1"/>
  <c r="D152" i="19"/>
  <c r="C152" i="19"/>
  <c r="B152" i="19"/>
  <c r="I151" i="19"/>
  <c r="D151" i="19"/>
  <c r="E151" i="19" s="1"/>
  <c r="C151" i="19"/>
  <c r="B151" i="19"/>
  <c r="E150" i="19"/>
  <c r="D150" i="19"/>
  <c r="C150" i="19"/>
  <c r="B150" i="19"/>
  <c r="D149" i="19"/>
  <c r="E149" i="19" s="1"/>
  <c r="C149" i="19"/>
  <c r="B149" i="19"/>
  <c r="G148" i="19"/>
  <c r="E148" i="19"/>
  <c r="I148" i="19" s="1"/>
  <c r="D148" i="19"/>
  <c r="C148" i="19"/>
  <c r="B148" i="19"/>
  <c r="I147" i="19"/>
  <c r="G147" i="19"/>
  <c r="D147" i="19"/>
  <c r="E147" i="19" s="1"/>
  <c r="C147" i="19"/>
  <c r="B147" i="19"/>
  <c r="E146" i="19"/>
  <c r="D146" i="19"/>
  <c r="C146" i="19"/>
  <c r="B146" i="19"/>
  <c r="D145" i="19"/>
  <c r="E145" i="19" s="1"/>
  <c r="C145" i="19"/>
  <c r="B145" i="19"/>
  <c r="G144" i="19"/>
  <c r="E144" i="19"/>
  <c r="I144" i="19" s="1"/>
  <c r="D144" i="19"/>
  <c r="C144" i="19"/>
  <c r="B144" i="19"/>
  <c r="D143" i="19"/>
  <c r="E143" i="19" s="1"/>
  <c r="C143" i="19"/>
  <c r="B143" i="19"/>
  <c r="D142" i="19"/>
  <c r="E142" i="19" s="1"/>
  <c r="C142" i="19"/>
  <c r="B142" i="19"/>
  <c r="D141" i="19"/>
  <c r="E141" i="19" s="1"/>
  <c r="C141" i="19"/>
  <c r="B141" i="19"/>
  <c r="G140" i="19"/>
  <c r="E140" i="19"/>
  <c r="I140" i="19" s="1"/>
  <c r="D140" i="19"/>
  <c r="C140" i="19"/>
  <c r="B140" i="19"/>
  <c r="I139" i="19"/>
  <c r="D139" i="19"/>
  <c r="E139" i="19" s="1"/>
  <c r="C139" i="19"/>
  <c r="B139" i="19"/>
  <c r="D138" i="19"/>
  <c r="E138" i="19" s="1"/>
  <c r="C138" i="19"/>
  <c r="B138" i="19"/>
  <c r="D137" i="19"/>
  <c r="E137" i="19" s="1"/>
  <c r="C137" i="19"/>
  <c r="B137" i="19"/>
  <c r="G136" i="19"/>
  <c r="E136" i="19"/>
  <c r="I136" i="19" s="1"/>
  <c r="D136" i="19"/>
  <c r="C136" i="19"/>
  <c r="B136" i="19"/>
  <c r="I135" i="19"/>
  <c r="D135" i="19"/>
  <c r="E135" i="19" s="1"/>
  <c r="C135" i="19"/>
  <c r="B135" i="19"/>
  <c r="E134" i="19"/>
  <c r="D134" i="19"/>
  <c r="C134" i="19"/>
  <c r="B134" i="19"/>
  <c r="D133" i="19"/>
  <c r="E133" i="19" s="1"/>
  <c r="C133" i="19"/>
  <c r="B133" i="19"/>
  <c r="G132" i="19"/>
  <c r="E132" i="19"/>
  <c r="I132" i="19" s="1"/>
  <c r="D132" i="19"/>
  <c r="C132" i="19"/>
  <c r="B132" i="19"/>
  <c r="I131" i="19"/>
  <c r="G131" i="19"/>
  <c r="D131" i="19"/>
  <c r="E131" i="19" s="1"/>
  <c r="C131" i="19"/>
  <c r="B131" i="19"/>
  <c r="E130" i="19"/>
  <c r="D130" i="19"/>
  <c r="C130" i="19"/>
  <c r="B130" i="19"/>
  <c r="D129" i="19"/>
  <c r="E129" i="19" s="1"/>
  <c r="C129" i="19"/>
  <c r="B129" i="19"/>
  <c r="G128" i="19"/>
  <c r="E128" i="19"/>
  <c r="I128" i="19" s="1"/>
  <c r="D128" i="19"/>
  <c r="C128" i="19"/>
  <c r="B128" i="19"/>
  <c r="D127" i="19"/>
  <c r="E127" i="19" s="1"/>
  <c r="C127" i="19"/>
  <c r="B127" i="19"/>
  <c r="D126" i="19"/>
  <c r="E126" i="19" s="1"/>
  <c r="C126" i="19"/>
  <c r="B126" i="19"/>
  <c r="D125" i="19"/>
  <c r="E125" i="19" s="1"/>
  <c r="C125" i="19"/>
  <c r="B125" i="19"/>
  <c r="G124" i="19"/>
  <c r="E124" i="19"/>
  <c r="D124" i="19"/>
  <c r="C124" i="19"/>
  <c r="B124" i="19"/>
  <c r="I123" i="19"/>
  <c r="D123" i="19"/>
  <c r="E123" i="19" s="1"/>
  <c r="C123" i="19"/>
  <c r="B123" i="19"/>
  <c r="D122" i="19"/>
  <c r="E122" i="19" s="1"/>
  <c r="C122" i="19"/>
  <c r="B122" i="19"/>
  <c r="D121" i="19"/>
  <c r="E121" i="19" s="1"/>
  <c r="C121" i="19"/>
  <c r="B121" i="19"/>
  <c r="G120" i="19"/>
  <c r="E120" i="19"/>
  <c r="D120" i="19"/>
  <c r="C120" i="19"/>
  <c r="B120" i="19"/>
  <c r="G119" i="19"/>
  <c r="D119" i="19"/>
  <c r="E119" i="19" s="1"/>
  <c r="C119" i="19"/>
  <c r="B119" i="19"/>
  <c r="D118" i="19"/>
  <c r="E118" i="19" s="1"/>
  <c r="C118" i="19"/>
  <c r="B118" i="19"/>
  <c r="D117" i="19"/>
  <c r="E117" i="19" s="1"/>
  <c r="C117" i="19"/>
  <c r="B117" i="19"/>
  <c r="E116" i="19"/>
  <c r="D116" i="19"/>
  <c r="C116" i="19"/>
  <c r="B116" i="19"/>
  <c r="I115" i="19"/>
  <c r="G115" i="19"/>
  <c r="D115" i="19"/>
  <c r="E115" i="19" s="1"/>
  <c r="C115" i="19"/>
  <c r="B115" i="19"/>
  <c r="D114" i="19"/>
  <c r="E114" i="19" s="1"/>
  <c r="C114" i="19"/>
  <c r="B114" i="19"/>
  <c r="E113" i="19"/>
  <c r="D113" i="19"/>
  <c r="C113" i="19"/>
  <c r="B113" i="19"/>
  <c r="E112" i="19"/>
  <c r="G112" i="19" s="1"/>
  <c r="D112" i="19"/>
  <c r="C112" i="19"/>
  <c r="B112" i="19"/>
  <c r="I111" i="19"/>
  <c r="G111" i="19"/>
  <c r="D111" i="19"/>
  <c r="E111" i="19" s="1"/>
  <c r="C111" i="19"/>
  <c r="B111" i="19"/>
  <c r="E110" i="19"/>
  <c r="D110" i="19"/>
  <c r="C110" i="19"/>
  <c r="B110" i="19"/>
  <c r="E109" i="19"/>
  <c r="D109" i="19"/>
  <c r="C109" i="19"/>
  <c r="B109" i="19"/>
  <c r="E108" i="19"/>
  <c r="D108" i="19"/>
  <c r="C108" i="19"/>
  <c r="B108" i="19"/>
  <c r="D107" i="19"/>
  <c r="E107" i="19" s="1"/>
  <c r="C107" i="19"/>
  <c r="B107" i="19"/>
  <c r="E106" i="19"/>
  <c r="I106" i="19" s="1"/>
  <c r="D106" i="19"/>
  <c r="C106" i="19"/>
  <c r="B106" i="19"/>
  <c r="E105" i="19"/>
  <c r="D105" i="19"/>
  <c r="C105" i="19"/>
  <c r="B105" i="19"/>
  <c r="G104" i="19"/>
  <c r="E104" i="19"/>
  <c r="D104" i="19"/>
  <c r="C104" i="19"/>
  <c r="B104" i="19"/>
  <c r="D103" i="19"/>
  <c r="E103" i="19" s="1"/>
  <c r="I103" i="19" s="1"/>
  <c r="C103" i="19"/>
  <c r="B103" i="19"/>
  <c r="I102" i="19"/>
  <c r="E102" i="19"/>
  <c r="D102" i="19"/>
  <c r="C102" i="19"/>
  <c r="B102" i="19"/>
  <c r="D101" i="19"/>
  <c r="E101" i="19" s="1"/>
  <c r="C101" i="19"/>
  <c r="B101" i="19"/>
  <c r="E100" i="19"/>
  <c r="D100" i="19"/>
  <c r="C100" i="19"/>
  <c r="B100" i="19"/>
  <c r="I99" i="19"/>
  <c r="D99" i="19"/>
  <c r="E99" i="19" s="1"/>
  <c r="C99" i="19"/>
  <c r="B99" i="19"/>
  <c r="D98" i="19"/>
  <c r="E98" i="19" s="1"/>
  <c r="C98" i="19"/>
  <c r="B98" i="19"/>
  <c r="D97" i="19"/>
  <c r="E97" i="19" s="1"/>
  <c r="C97" i="19"/>
  <c r="B97" i="19"/>
  <c r="G96" i="19"/>
  <c r="E96" i="19"/>
  <c r="D96" i="19"/>
  <c r="C96" i="19"/>
  <c r="B96" i="19"/>
  <c r="I95" i="19"/>
  <c r="G95" i="19"/>
  <c r="D95" i="19"/>
  <c r="E95" i="19" s="1"/>
  <c r="C95" i="19"/>
  <c r="B95" i="19"/>
  <c r="D94" i="19"/>
  <c r="E94" i="19" s="1"/>
  <c r="C94" i="19"/>
  <c r="B94" i="19"/>
  <c r="I93" i="19"/>
  <c r="E93" i="19"/>
  <c r="D93" i="19"/>
  <c r="C93" i="19"/>
  <c r="B93" i="19"/>
  <c r="D92" i="19"/>
  <c r="E92" i="19" s="1"/>
  <c r="C92" i="19"/>
  <c r="B92" i="19"/>
  <c r="D91" i="19"/>
  <c r="E91" i="19" s="1"/>
  <c r="I91" i="19" s="1"/>
  <c r="C91" i="19"/>
  <c r="B91" i="19"/>
  <c r="I90" i="19"/>
  <c r="E90" i="19"/>
  <c r="D90" i="19"/>
  <c r="C90" i="19"/>
  <c r="B90" i="19"/>
  <c r="E89" i="19"/>
  <c r="D89" i="19"/>
  <c r="C89" i="19"/>
  <c r="B89" i="19"/>
  <c r="E88" i="19"/>
  <c r="D88" i="19"/>
  <c r="C88" i="19"/>
  <c r="B88" i="19"/>
  <c r="I87" i="19"/>
  <c r="G87" i="19"/>
  <c r="D87" i="19"/>
  <c r="E87" i="19" s="1"/>
  <c r="C87" i="19"/>
  <c r="B87" i="19"/>
  <c r="E86" i="19"/>
  <c r="D86" i="19"/>
  <c r="C86" i="19"/>
  <c r="B86" i="19"/>
  <c r="D85" i="19"/>
  <c r="E85" i="19" s="1"/>
  <c r="C85" i="19"/>
  <c r="B85" i="19"/>
  <c r="D84" i="19"/>
  <c r="E84" i="19" s="1"/>
  <c r="C84" i="19"/>
  <c r="B84" i="19"/>
  <c r="G83" i="19"/>
  <c r="D83" i="19"/>
  <c r="E83" i="19" s="1"/>
  <c r="C83" i="19"/>
  <c r="B83" i="19"/>
  <c r="D82" i="19"/>
  <c r="E82" i="19" s="1"/>
  <c r="C82" i="19"/>
  <c r="B82" i="19"/>
  <c r="D81" i="19"/>
  <c r="E81" i="19" s="1"/>
  <c r="C81" i="19"/>
  <c r="B81" i="19"/>
  <c r="E80" i="19"/>
  <c r="D80" i="19"/>
  <c r="C80" i="19"/>
  <c r="B80" i="19"/>
  <c r="E79" i="19"/>
  <c r="D79" i="19"/>
  <c r="C79" i="19"/>
  <c r="B79" i="19"/>
  <c r="D78" i="19"/>
  <c r="E78" i="19" s="1"/>
  <c r="C78" i="19"/>
  <c r="B78" i="19"/>
  <c r="D77" i="19"/>
  <c r="E77" i="19" s="1"/>
  <c r="C77" i="19"/>
  <c r="B77" i="19"/>
  <c r="E76" i="19"/>
  <c r="D76" i="19"/>
  <c r="C76" i="19"/>
  <c r="B76" i="19"/>
  <c r="E75" i="19"/>
  <c r="D75" i="19"/>
  <c r="C75" i="19"/>
  <c r="B75" i="19"/>
  <c r="D74" i="19"/>
  <c r="E74" i="19" s="1"/>
  <c r="C74" i="19"/>
  <c r="B74" i="19"/>
  <c r="D73" i="19"/>
  <c r="E73" i="19" s="1"/>
  <c r="C73" i="19"/>
  <c r="B73" i="19"/>
  <c r="E72" i="19"/>
  <c r="D72" i="19"/>
  <c r="C72" i="19"/>
  <c r="B72" i="19"/>
  <c r="E71" i="19"/>
  <c r="D71" i="19"/>
  <c r="C71" i="19"/>
  <c r="B71" i="19"/>
  <c r="D70" i="19"/>
  <c r="E70" i="19" s="1"/>
  <c r="C70" i="19"/>
  <c r="B70" i="19"/>
  <c r="D69" i="19"/>
  <c r="E69" i="19" s="1"/>
  <c r="C69" i="19"/>
  <c r="B69" i="19"/>
  <c r="E68" i="19"/>
  <c r="D68" i="19"/>
  <c r="C68" i="19"/>
  <c r="B68" i="19"/>
  <c r="E67" i="19"/>
  <c r="D67" i="19"/>
  <c r="C67" i="19"/>
  <c r="B67" i="19"/>
  <c r="D66" i="19"/>
  <c r="E66" i="19" s="1"/>
  <c r="C66" i="19"/>
  <c r="B66" i="19"/>
  <c r="D65" i="19"/>
  <c r="E65" i="19" s="1"/>
  <c r="C65" i="19"/>
  <c r="B65" i="19"/>
  <c r="E64" i="19"/>
  <c r="D64" i="19"/>
  <c r="C64" i="19"/>
  <c r="B64" i="19"/>
  <c r="E63" i="19"/>
  <c r="D63" i="19"/>
  <c r="C63" i="19"/>
  <c r="B63" i="19"/>
  <c r="D62" i="19"/>
  <c r="E62" i="19" s="1"/>
  <c r="C62" i="19"/>
  <c r="B62" i="19"/>
  <c r="D61" i="19"/>
  <c r="E61" i="19" s="1"/>
  <c r="C61" i="19"/>
  <c r="B61" i="19"/>
  <c r="E60" i="19"/>
  <c r="D60" i="19"/>
  <c r="C60" i="19"/>
  <c r="B60" i="19"/>
  <c r="E59" i="19"/>
  <c r="D59" i="19"/>
  <c r="C59" i="19"/>
  <c r="B59" i="19"/>
  <c r="D58" i="19"/>
  <c r="E58" i="19" s="1"/>
  <c r="C58" i="19"/>
  <c r="B58" i="19"/>
  <c r="D57" i="19"/>
  <c r="E57" i="19" s="1"/>
  <c r="C57" i="19"/>
  <c r="B57" i="19"/>
  <c r="I56" i="19"/>
  <c r="E56" i="19"/>
  <c r="D56" i="19"/>
  <c r="C56" i="19"/>
  <c r="B56" i="19"/>
  <c r="E55" i="19"/>
  <c r="D55" i="19"/>
  <c r="C55" i="19"/>
  <c r="B55" i="19"/>
  <c r="D54" i="19"/>
  <c r="E54" i="19" s="1"/>
  <c r="C54" i="19"/>
  <c r="B54" i="19"/>
  <c r="D53" i="19"/>
  <c r="E53" i="19" s="1"/>
  <c r="C53" i="19"/>
  <c r="B53" i="19"/>
  <c r="E52" i="19"/>
  <c r="D52" i="19"/>
  <c r="C52" i="19"/>
  <c r="B52" i="19"/>
  <c r="E51" i="19"/>
  <c r="D51" i="19"/>
  <c r="C51" i="19"/>
  <c r="B51" i="19"/>
  <c r="D50" i="19"/>
  <c r="E50" i="19" s="1"/>
  <c r="C50" i="19"/>
  <c r="B50" i="19"/>
  <c r="D49" i="19"/>
  <c r="E49" i="19" s="1"/>
  <c r="C49" i="19"/>
  <c r="B49" i="19"/>
  <c r="E48" i="19"/>
  <c r="D48" i="19"/>
  <c r="C48" i="19"/>
  <c r="B48" i="19"/>
  <c r="E47" i="19"/>
  <c r="D47" i="19"/>
  <c r="C47" i="19"/>
  <c r="B47" i="19"/>
  <c r="D46" i="19"/>
  <c r="E46" i="19" s="1"/>
  <c r="C46" i="19"/>
  <c r="B46" i="19"/>
  <c r="D45" i="19"/>
  <c r="E45" i="19" s="1"/>
  <c r="C45" i="19"/>
  <c r="B45" i="19"/>
  <c r="E44" i="19"/>
  <c r="D44" i="19"/>
  <c r="C44" i="19"/>
  <c r="B44" i="19"/>
  <c r="E43" i="19"/>
  <c r="D43" i="19"/>
  <c r="C43" i="19"/>
  <c r="B43" i="19"/>
  <c r="D42" i="19"/>
  <c r="E42" i="19" s="1"/>
  <c r="C42" i="19"/>
  <c r="B42" i="19"/>
  <c r="D41" i="19"/>
  <c r="E41" i="19" s="1"/>
  <c r="C41" i="19"/>
  <c r="B41" i="19"/>
  <c r="I40" i="19"/>
  <c r="E40" i="19"/>
  <c r="D40" i="19"/>
  <c r="C40" i="19"/>
  <c r="B40" i="19"/>
  <c r="E39" i="19"/>
  <c r="D39" i="19"/>
  <c r="C39" i="19"/>
  <c r="B39" i="19"/>
  <c r="D38" i="19"/>
  <c r="E38" i="19" s="1"/>
  <c r="C38" i="19"/>
  <c r="B38" i="19"/>
  <c r="D37" i="19"/>
  <c r="E37" i="19" s="1"/>
  <c r="C37" i="19"/>
  <c r="B37" i="19"/>
  <c r="E36" i="19"/>
  <c r="D36" i="19"/>
  <c r="C36" i="19"/>
  <c r="B36" i="19"/>
  <c r="E35" i="19"/>
  <c r="D35" i="19"/>
  <c r="C35" i="19"/>
  <c r="B35" i="19"/>
  <c r="D34" i="19"/>
  <c r="E34" i="19" s="1"/>
  <c r="C34" i="19"/>
  <c r="B34" i="19"/>
  <c r="D33" i="19"/>
  <c r="E33" i="19" s="1"/>
  <c r="C33" i="19"/>
  <c r="B33" i="19"/>
  <c r="E32" i="19"/>
  <c r="D32" i="19"/>
  <c r="C32" i="19"/>
  <c r="B32" i="19"/>
  <c r="E31" i="19"/>
  <c r="D31" i="19"/>
  <c r="C31" i="19"/>
  <c r="B31" i="19"/>
  <c r="D30" i="19"/>
  <c r="E30" i="19" s="1"/>
  <c r="C30" i="19"/>
  <c r="B30" i="19"/>
  <c r="D29" i="19"/>
  <c r="E29" i="19" s="1"/>
  <c r="C29" i="19"/>
  <c r="B29" i="19"/>
  <c r="E28" i="19"/>
  <c r="D28" i="19"/>
  <c r="C28" i="19"/>
  <c r="B28" i="19"/>
  <c r="E27" i="19"/>
  <c r="D27" i="19"/>
  <c r="C27" i="19"/>
  <c r="B27" i="19"/>
  <c r="D26" i="19"/>
  <c r="E26" i="19" s="1"/>
  <c r="C26" i="19"/>
  <c r="B26" i="19"/>
  <c r="D25" i="19"/>
  <c r="E25" i="19" s="1"/>
  <c r="C25" i="19"/>
  <c r="B25" i="19"/>
  <c r="E24" i="19"/>
  <c r="D24" i="19"/>
  <c r="C24" i="19"/>
  <c r="B24" i="19"/>
  <c r="E23" i="19"/>
  <c r="D23" i="19"/>
  <c r="C23" i="19"/>
  <c r="B23" i="19"/>
  <c r="D22" i="19"/>
  <c r="E22" i="19" s="1"/>
  <c r="C22" i="19"/>
  <c r="B22" i="19"/>
  <c r="D21" i="19"/>
  <c r="E21" i="19" s="1"/>
  <c r="C21" i="19"/>
  <c r="B21" i="19"/>
  <c r="D20" i="19"/>
  <c r="E20" i="19" s="1"/>
  <c r="C20" i="19"/>
  <c r="B20" i="19"/>
  <c r="E19" i="19"/>
  <c r="D19" i="19"/>
  <c r="C19" i="19"/>
  <c r="B19" i="19"/>
  <c r="D18" i="19"/>
  <c r="E18" i="19" s="1"/>
  <c r="C18" i="19"/>
  <c r="B18" i="19"/>
  <c r="D17" i="19"/>
  <c r="E17" i="19" s="1"/>
  <c r="C17" i="19"/>
  <c r="B17" i="19"/>
  <c r="E16" i="19"/>
  <c r="D16" i="19"/>
  <c r="C16" i="19"/>
  <c r="B16" i="19"/>
  <c r="E15" i="19"/>
  <c r="G15" i="19" s="1"/>
  <c r="D15" i="19"/>
  <c r="C15" i="19"/>
  <c r="B15" i="19"/>
  <c r="D14" i="19"/>
  <c r="E14" i="19" s="1"/>
  <c r="C14" i="19"/>
  <c r="B14" i="19"/>
  <c r="D13" i="19"/>
  <c r="E13" i="19" s="1"/>
  <c r="C13" i="19"/>
  <c r="B13" i="19"/>
  <c r="D12" i="19"/>
  <c r="E12" i="19" s="1"/>
  <c r="C12" i="19"/>
  <c r="B12" i="19"/>
  <c r="D11" i="19"/>
  <c r="E11" i="19" s="1"/>
  <c r="C11" i="19"/>
  <c r="B11" i="19"/>
  <c r="D10" i="19"/>
  <c r="E10" i="19" s="1"/>
  <c r="C10" i="19"/>
  <c r="B10" i="19"/>
  <c r="D9" i="19"/>
  <c r="E9" i="19" s="1"/>
  <c r="C9" i="19"/>
  <c r="B9" i="19"/>
  <c r="D8" i="19"/>
  <c r="E8" i="19" s="1"/>
  <c r="C8" i="19"/>
  <c r="B8" i="19"/>
  <c r="D7" i="19"/>
  <c r="E7" i="19" s="1"/>
  <c r="C7" i="19"/>
  <c r="B7" i="19"/>
  <c r="D6" i="19"/>
  <c r="E6" i="19" s="1"/>
  <c r="C6" i="19"/>
  <c r="B6" i="19"/>
  <c r="D5" i="19"/>
  <c r="E5" i="19" s="1"/>
  <c r="C5" i="19"/>
  <c r="B5" i="19"/>
  <c r="D4" i="19"/>
  <c r="E4" i="19" s="1"/>
  <c r="C4" i="19"/>
  <c r="B4" i="19"/>
  <c r="D3" i="19"/>
  <c r="E3" i="19" s="1"/>
  <c r="C3" i="19"/>
  <c r="B3" i="19"/>
  <c r="D2" i="19"/>
  <c r="E2" i="19" s="1"/>
  <c r="C2" i="19"/>
  <c r="B2" i="19"/>
  <c r="H13" i="19" l="1"/>
  <c r="F13" i="19"/>
  <c r="I13" i="19"/>
  <c r="G13" i="19"/>
  <c r="H70" i="19"/>
  <c r="F70" i="19"/>
  <c r="I70" i="19"/>
  <c r="G70" i="19"/>
  <c r="H94" i="19"/>
  <c r="F94" i="19"/>
  <c r="I94" i="19"/>
  <c r="G94" i="19"/>
  <c r="H98" i="19"/>
  <c r="F98" i="19"/>
  <c r="G98" i="19"/>
  <c r="I98" i="19"/>
  <c r="H158" i="19"/>
  <c r="F158" i="19"/>
  <c r="I158" i="19"/>
  <c r="G158" i="19"/>
  <c r="H8" i="19"/>
  <c r="F8" i="19"/>
  <c r="I8" i="19"/>
  <c r="G8" i="19"/>
  <c r="H18" i="19"/>
  <c r="F18" i="19"/>
  <c r="I18" i="19"/>
  <c r="G18" i="19"/>
  <c r="H25" i="19"/>
  <c r="F25" i="19"/>
  <c r="I25" i="19"/>
  <c r="G25" i="19"/>
  <c r="H50" i="19"/>
  <c r="F50" i="19"/>
  <c r="G50" i="19"/>
  <c r="I50" i="19"/>
  <c r="H61" i="19"/>
  <c r="F61" i="19"/>
  <c r="I61" i="19"/>
  <c r="G61" i="19"/>
  <c r="H77" i="19"/>
  <c r="F77" i="19"/>
  <c r="I77" i="19"/>
  <c r="G77" i="19"/>
  <c r="H84" i="19"/>
  <c r="F84" i="19"/>
  <c r="I84" i="19"/>
  <c r="G84" i="19"/>
  <c r="H125" i="19"/>
  <c r="F125" i="19"/>
  <c r="G125" i="19"/>
  <c r="I125" i="19"/>
  <c r="H154" i="19"/>
  <c r="F154" i="19"/>
  <c r="I154" i="19"/>
  <c r="G154" i="19"/>
  <c r="H3" i="19"/>
  <c r="F3" i="19"/>
  <c r="I3" i="19"/>
  <c r="G3" i="19"/>
  <c r="H11" i="19"/>
  <c r="F11" i="19"/>
  <c r="I11" i="19"/>
  <c r="G11" i="19"/>
  <c r="H30" i="19"/>
  <c r="F30" i="19"/>
  <c r="G30" i="19"/>
  <c r="I30" i="19"/>
  <c r="H41" i="19"/>
  <c r="F41" i="19"/>
  <c r="I41" i="19"/>
  <c r="G41" i="19"/>
  <c r="H66" i="19"/>
  <c r="F66" i="19"/>
  <c r="G66" i="19"/>
  <c r="I66" i="19"/>
  <c r="H82" i="19"/>
  <c r="F82" i="19"/>
  <c r="G82" i="19"/>
  <c r="I82" i="19"/>
  <c r="F121" i="19"/>
  <c r="H121" i="19" s="1"/>
  <c r="G121" i="19"/>
  <c r="I121" i="19"/>
  <c r="H142" i="19"/>
  <c r="F142" i="19"/>
  <c r="I142" i="19"/>
  <c r="G142" i="19"/>
  <c r="H6" i="19"/>
  <c r="F6" i="19"/>
  <c r="G6" i="19"/>
  <c r="I6" i="19"/>
  <c r="H14" i="19"/>
  <c r="F14" i="19"/>
  <c r="G14" i="19"/>
  <c r="I14" i="19"/>
  <c r="H21" i="19"/>
  <c r="F21" i="19"/>
  <c r="I21" i="19"/>
  <c r="G21" i="19"/>
  <c r="H37" i="19"/>
  <c r="F37" i="19"/>
  <c r="I37" i="19"/>
  <c r="G37" i="19"/>
  <c r="F46" i="19"/>
  <c r="H46" i="19" s="1"/>
  <c r="G46" i="19"/>
  <c r="I46" i="19"/>
  <c r="F57" i="19"/>
  <c r="H57" i="19" s="1"/>
  <c r="I57" i="19"/>
  <c r="G57" i="19"/>
  <c r="H73" i="19"/>
  <c r="F73" i="19"/>
  <c r="I73" i="19"/>
  <c r="G73" i="19"/>
  <c r="H101" i="19"/>
  <c r="F101" i="19"/>
  <c r="G101" i="19"/>
  <c r="I101" i="19"/>
  <c r="H117" i="19"/>
  <c r="F117" i="19"/>
  <c r="G117" i="19"/>
  <c r="I117" i="19"/>
  <c r="H138" i="19"/>
  <c r="F138" i="19"/>
  <c r="I138" i="19"/>
  <c r="G138" i="19"/>
  <c r="H9" i="19"/>
  <c r="F9" i="19"/>
  <c r="I9" i="19"/>
  <c r="G9" i="19"/>
  <c r="H26" i="19"/>
  <c r="F26" i="19"/>
  <c r="I26" i="19"/>
  <c r="G26" i="19"/>
  <c r="H53" i="19"/>
  <c r="F53" i="19"/>
  <c r="I53" i="19"/>
  <c r="G53" i="19"/>
  <c r="F62" i="19"/>
  <c r="H62" i="19" s="1"/>
  <c r="I62" i="19"/>
  <c r="G62" i="19"/>
  <c r="H78" i="19"/>
  <c r="F78" i="19"/>
  <c r="G78" i="19"/>
  <c r="I78" i="19"/>
  <c r="H85" i="19"/>
  <c r="F85" i="19"/>
  <c r="G85" i="19"/>
  <c r="I85" i="19"/>
  <c r="F126" i="19"/>
  <c r="H126" i="19" s="1"/>
  <c r="I126" i="19"/>
  <c r="G126" i="19"/>
  <c r="H34" i="19"/>
  <c r="F34" i="19"/>
  <c r="I34" i="19"/>
  <c r="G34" i="19"/>
  <c r="H20" i="19"/>
  <c r="F20" i="19"/>
  <c r="I20" i="19"/>
  <c r="G20" i="19"/>
  <c r="H45" i="19"/>
  <c r="F45" i="19"/>
  <c r="I45" i="19"/>
  <c r="G45" i="19"/>
  <c r="H92" i="19"/>
  <c r="F92" i="19"/>
  <c r="I92" i="19"/>
  <c r="G92" i="19"/>
  <c r="H4" i="19"/>
  <c r="F4" i="19"/>
  <c r="I4" i="19"/>
  <c r="G4" i="19"/>
  <c r="H33" i="19"/>
  <c r="F33" i="19"/>
  <c r="I33" i="19"/>
  <c r="G33" i="19"/>
  <c r="H42" i="19"/>
  <c r="F42" i="19"/>
  <c r="G42" i="19"/>
  <c r="I42" i="19"/>
  <c r="H97" i="19"/>
  <c r="F97" i="19"/>
  <c r="G97" i="19"/>
  <c r="I97" i="19"/>
  <c r="H118" i="19"/>
  <c r="F118" i="19"/>
  <c r="G118" i="19"/>
  <c r="I118" i="19"/>
  <c r="H170" i="19"/>
  <c r="F170" i="19"/>
  <c r="I170" i="19"/>
  <c r="G170" i="19"/>
  <c r="H5" i="19"/>
  <c r="F5" i="19"/>
  <c r="G5" i="19"/>
  <c r="I5" i="19"/>
  <c r="H12" i="19"/>
  <c r="F12" i="19"/>
  <c r="I12" i="19"/>
  <c r="G12" i="19"/>
  <c r="H69" i="19"/>
  <c r="F69" i="19"/>
  <c r="I69" i="19"/>
  <c r="G69" i="19"/>
  <c r="H122" i="19"/>
  <c r="F122" i="19"/>
  <c r="I122" i="19"/>
  <c r="G122" i="19"/>
  <c r="H7" i="19"/>
  <c r="F7" i="19"/>
  <c r="I7" i="19"/>
  <c r="G7" i="19"/>
  <c r="F17" i="19"/>
  <c r="H17" i="19" s="1"/>
  <c r="I17" i="19"/>
  <c r="G17" i="19"/>
  <c r="F22" i="19"/>
  <c r="H22" i="19" s="1"/>
  <c r="G22" i="19"/>
  <c r="I22" i="19"/>
  <c r="F38" i="19"/>
  <c r="H38" i="19" s="1"/>
  <c r="G38" i="19"/>
  <c r="I38" i="19"/>
  <c r="H49" i="19"/>
  <c r="F49" i="19"/>
  <c r="I49" i="19"/>
  <c r="G49" i="19"/>
  <c r="H58" i="19"/>
  <c r="F58" i="19"/>
  <c r="G58" i="19"/>
  <c r="I58" i="19"/>
  <c r="H74" i="19"/>
  <c r="F74" i="19"/>
  <c r="G74" i="19"/>
  <c r="I74" i="19"/>
  <c r="H2" i="19"/>
  <c r="F2" i="19"/>
  <c r="I2" i="19"/>
  <c r="G2" i="19"/>
  <c r="H10" i="19"/>
  <c r="F10" i="19"/>
  <c r="G10" i="19"/>
  <c r="I10" i="19"/>
  <c r="H29" i="19"/>
  <c r="F29" i="19"/>
  <c r="I29" i="19"/>
  <c r="G29" i="19"/>
  <c r="H54" i="19"/>
  <c r="F54" i="19"/>
  <c r="G54" i="19"/>
  <c r="I54" i="19"/>
  <c r="F65" i="19"/>
  <c r="H65" i="19" s="1"/>
  <c r="I65" i="19"/>
  <c r="G65" i="19"/>
  <c r="F81" i="19"/>
  <c r="H81" i="19" s="1"/>
  <c r="I81" i="19"/>
  <c r="G81" i="19"/>
  <c r="H114" i="19"/>
  <c r="F114" i="19"/>
  <c r="I114" i="19"/>
  <c r="G114" i="19"/>
  <c r="H88" i="19"/>
  <c r="F88" i="19"/>
  <c r="I88" i="19"/>
  <c r="F109" i="19"/>
  <c r="H109" i="19" s="1"/>
  <c r="G109" i="19"/>
  <c r="F215" i="19"/>
  <c r="H215" i="19"/>
  <c r="I215" i="19"/>
  <c r="G215" i="19"/>
  <c r="F279" i="19"/>
  <c r="H279" i="19"/>
  <c r="I279" i="19"/>
  <c r="G279" i="19"/>
  <c r="H311" i="19"/>
  <c r="F311" i="19"/>
  <c r="I311" i="19"/>
  <c r="G311" i="19"/>
  <c r="F566" i="19"/>
  <c r="H566" i="19"/>
  <c r="G566" i="19"/>
  <c r="I566" i="19"/>
  <c r="H778" i="19"/>
  <c r="F778" i="19"/>
  <c r="G778" i="19"/>
  <c r="I778" i="19"/>
  <c r="G88" i="19"/>
  <c r="G91" i="19"/>
  <c r="H100" i="19"/>
  <c r="F100" i="19"/>
  <c r="I100" i="19"/>
  <c r="G103" i="19"/>
  <c r="G106" i="19"/>
  <c r="I109" i="19"/>
  <c r="F123" i="19"/>
  <c r="H123" i="19" s="1"/>
  <c r="H133" i="19"/>
  <c r="F133" i="19"/>
  <c r="I133" i="19"/>
  <c r="G133" i="19"/>
  <c r="H135" i="19"/>
  <c r="F135" i="19"/>
  <c r="F149" i="19"/>
  <c r="H149" i="19" s="1"/>
  <c r="I149" i="19"/>
  <c r="G149" i="19"/>
  <c r="F151" i="19"/>
  <c r="H151" i="19" s="1"/>
  <c r="H165" i="19"/>
  <c r="F165" i="19"/>
  <c r="I165" i="19"/>
  <c r="G165" i="19"/>
  <c r="F167" i="19"/>
  <c r="H167" i="19" s="1"/>
  <c r="F174" i="19"/>
  <c r="H174" i="19" s="1"/>
  <c r="I174" i="19"/>
  <c r="H211" i="19"/>
  <c r="F211" i="19"/>
  <c r="I211" i="19"/>
  <c r="G211" i="19"/>
  <c r="F213" i="19"/>
  <c r="H213" i="19" s="1"/>
  <c r="I213" i="19"/>
  <c r="G213" i="19"/>
  <c r="H243" i="19"/>
  <c r="F243" i="19"/>
  <c r="I243" i="19"/>
  <c r="G243" i="19"/>
  <c r="F245" i="19"/>
  <c r="H245" i="19" s="1"/>
  <c r="I245" i="19"/>
  <c r="G245" i="19"/>
  <c r="H275" i="19"/>
  <c r="F275" i="19"/>
  <c r="I275" i="19"/>
  <c r="G275" i="19"/>
  <c r="F277" i="19"/>
  <c r="H277" i="19" s="1"/>
  <c r="I277" i="19"/>
  <c r="G277" i="19"/>
  <c r="H307" i="19"/>
  <c r="F307" i="19"/>
  <c r="I307" i="19"/>
  <c r="G307" i="19"/>
  <c r="F309" i="19"/>
  <c r="H309" i="19" s="1"/>
  <c r="I309" i="19"/>
  <c r="G309" i="19"/>
  <c r="H339" i="19"/>
  <c r="F339" i="19"/>
  <c r="I339" i="19"/>
  <c r="G339" i="19"/>
  <c r="F341" i="19"/>
  <c r="H341" i="19" s="1"/>
  <c r="I341" i="19"/>
  <c r="G341" i="19"/>
  <c r="H371" i="19"/>
  <c r="F371" i="19"/>
  <c r="I371" i="19"/>
  <c r="G371" i="19"/>
  <c r="F373" i="19"/>
  <c r="H373" i="19" s="1"/>
  <c r="I373" i="19"/>
  <c r="G373" i="19"/>
  <c r="H432" i="19"/>
  <c r="F432" i="19"/>
  <c r="I432" i="19"/>
  <c r="G432" i="19"/>
  <c r="F460" i="19"/>
  <c r="H460" i="19" s="1"/>
  <c r="I460" i="19"/>
  <c r="G460" i="19"/>
  <c r="H483" i="19"/>
  <c r="F483" i="19"/>
  <c r="I483" i="19"/>
  <c r="G483" i="19"/>
  <c r="F494" i="19"/>
  <c r="H494" i="19" s="1"/>
  <c r="I494" i="19"/>
  <c r="G494" i="19"/>
  <c r="F503" i="19"/>
  <c r="H503" i="19" s="1"/>
  <c r="I503" i="19"/>
  <c r="G503" i="19"/>
  <c r="F509" i="19"/>
  <c r="H509" i="19" s="1"/>
  <c r="I509" i="19"/>
  <c r="G509" i="19"/>
  <c r="F87" i="19"/>
  <c r="H87" i="19" s="1"/>
  <c r="G100" i="19"/>
  <c r="H111" i="19"/>
  <c r="F111" i="19"/>
  <c r="H120" i="19"/>
  <c r="F120" i="19"/>
  <c r="I120" i="19"/>
  <c r="G123" i="19"/>
  <c r="G135" i="19"/>
  <c r="G151" i="19"/>
  <c r="G167" i="19"/>
  <c r="G174" i="19"/>
  <c r="H178" i="19"/>
  <c r="F178" i="19"/>
  <c r="I178" i="19"/>
  <c r="G178" i="19"/>
  <c r="F182" i="19"/>
  <c r="H182" i="19" s="1"/>
  <c r="I182" i="19"/>
  <c r="G182" i="19"/>
  <c r="H186" i="19"/>
  <c r="F186" i="19"/>
  <c r="I186" i="19"/>
  <c r="G186" i="19"/>
  <c r="F190" i="19"/>
  <c r="H190" i="19"/>
  <c r="I190" i="19"/>
  <c r="G190" i="19"/>
  <c r="H207" i="19"/>
  <c r="F207" i="19"/>
  <c r="I207" i="19"/>
  <c r="G207" i="19"/>
  <c r="F209" i="19"/>
  <c r="H209" i="19"/>
  <c r="I209" i="19"/>
  <c r="G209" i="19"/>
  <c r="H239" i="19"/>
  <c r="F239" i="19"/>
  <c r="I239" i="19"/>
  <c r="G239" i="19"/>
  <c r="F241" i="19"/>
  <c r="H241" i="19" s="1"/>
  <c r="I241" i="19"/>
  <c r="G241" i="19"/>
  <c r="F271" i="19"/>
  <c r="H271" i="19" s="1"/>
  <c r="I271" i="19"/>
  <c r="G271" i="19"/>
  <c r="F273" i="19"/>
  <c r="H273" i="19" s="1"/>
  <c r="I273" i="19"/>
  <c r="G273" i="19"/>
  <c r="H303" i="19"/>
  <c r="F303" i="19"/>
  <c r="I303" i="19"/>
  <c r="G303" i="19"/>
  <c r="F305" i="19"/>
  <c r="H305" i="19" s="1"/>
  <c r="I305" i="19"/>
  <c r="G305" i="19"/>
  <c r="F335" i="19"/>
  <c r="H335" i="19" s="1"/>
  <c r="I335" i="19"/>
  <c r="G335" i="19"/>
  <c r="F337" i="19"/>
  <c r="H337" i="19" s="1"/>
  <c r="I337" i="19"/>
  <c r="G337" i="19"/>
  <c r="H367" i="19"/>
  <c r="F367" i="19"/>
  <c r="I367" i="19"/>
  <c r="G367" i="19"/>
  <c r="F369" i="19"/>
  <c r="H369" i="19" s="1"/>
  <c r="I369" i="19"/>
  <c r="G369" i="19"/>
  <c r="H388" i="19"/>
  <c r="F388" i="19"/>
  <c r="I388" i="19"/>
  <c r="G388" i="19"/>
  <c r="F445" i="19"/>
  <c r="H445" i="19" s="1"/>
  <c r="I445" i="19"/>
  <c r="G445" i="19"/>
  <c r="H458" i="19"/>
  <c r="F458" i="19"/>
  <c r="G458" i="19"/>
  <c r="I458" i="19"/>
  <c r="F474" i="19"/>
  <c r="H474" i="19" s="1"/>
  <c r="G474" i="19"/>
  <c r="I474" i="19"/>
  <c r="H91" i="19"/>
  <c r="F91" i="19"/>
  <c r="H249" i="19"/>
  <c r="F249" i="19"/>
  <c r="I249" i="19"/>
  <c r="G249" i="19"/>
  <c r="H281" i="19"/>
  <c r="F281" i="19"/>
  <c r="I281" i="19"/>
  <c r="G281" i="19"/>
  <c r="H313" i="19"/>
  <c r="F313" i="19"/>
  <c r="I313" i="19"/>
  <c r="G313" i="19"/>
  <c r="H345" i="19"/>
  <c r="F345" i="19"/>
  <c r="I345" i="19"/>
  <c r="G345" i="19"/>
  <c r="H404" i="19"/>
  <c r="F404" i="19"/>
  <c r="I404" i="19"/>
  <c r="G404" i="19"/>
  <c r="H16" i="19"/>
  <c r="F16" i="19"/>
  <c r="H24" i="19"/>
  <c r="F24" i="19"/>
  <c r="H28" i="19"/>
  <c r="F28" i="19"/>
  <c r="F32" i="19"/>
  <c r="H32" i="19" s="1"/>
  <c r="H36" i="19"/>
  <c r="F36" i="19"/>
  <c r="H40" i="19"/>
  <c r="F40" i="19"/>
  <c r="H44" i="19"/>
  <c r="F44" i="19"/>
  <c r="F48" i="19"/>
  <c r="H48" i="19" s="1"/>
  <c r="H52" i="19"/>
  <c r="F52" i="19"/>
  <c r="H56" i="19"/>
  <c r="F56" i="19"/>
  <c r="H60" i="19"/>
  <c r="F60" i="19"/>
  <c r="F64" i="19"/>
  <c r="H64" i="19" s="1"/>
  <c r="H68" i="19"/>
  <c r="F68" i="19"/>
  <c r="H72" i="19"/>
  <c r="F72" i="19"/>
  <c r="H76" i="19"/>
  <c r="F76" i="19"/>
  <c r="F80" i="19"/>
  <c r="H80" i="19" s="1"/>
  <c r="H90" i="19"/>
  <c r="F90" i="19"/>
  <c r="H93" i="19"/>
  <c r="F93" i="19"/>
  <c r="H99" i="19"/>
  <c r="F99" i="19"/>
  <c r="F102" i="19"/>
  <c r="H102" i="19"/>
  <c r="H105" i="19"/>
  <c r="F105" i="19"/>
  <c r="G105" i="19"/>
  <c r="F108" i="19"/>
  <c r="H108" i="19" s="1"/>
  <c r="I108" i="19"/>
  <c r="F130" i="19"/>
  <c r="H130" i="19" s="1"/>
  <c r="I130" i="19"/>
  <c r="F137" i="19"/>
  <c r="H137" i="19" s="1"/>
  <c r="I137" i="19"/>
  <c r="G137" i="19"/>
  <c r="H139" i="19"/>
  <c r="F139" i="19"/>
  <c r="F146" i="19"/>
  <c r="H146" i="19" s="1"/>
  <c r="I146" i="19"/>
  <c r="H153" i="19"/>
  <c r="F153" i="19"/>
  <c r="I153" i="19"/>
  <c r="G153" i="19"/>
  <c r="F155" i="19"/>
  <c r="H155" i="19" s="1"/>
  <c r="H162" i="19"/>
  <c r="F162" i="19"/>
  <c r="I162" i="19"/>
  <c r="I167" i="19"/>
  <c r="H169" i="19"/>
  <c r="F169" i="19"/>
  <c r="I169" i="19"/>
  <c r="G169" i="19"/>
  <c r="H171" i="19"/>
  <c r="F171" i="19"/>
  <c r="H203" i="19"/>
  <c r="F203" i="19"/>
  <c r="I203" i="19"/>
  <c r="G203" i="19"/>
  <c r="F205" i="19"/>
  <c r="H205" i="19" s="1"/>
  <c r="I205" i="19"/>
  <c r="G205" i="19"/>
  <c r="H235" i="19"/>
  <c r="F235" i="19"/>
  <c r="I235" i="19"/>
  <c r="G235" i="19"/>
  <c r="F237" i="19"/>
  <c r="H237" i="19" s="1"/>
  <c r="I237" i="19"/>
  <c r="G237" i="19"/>
  <c r="H267" i="19"/>
  <c r="F267" i="19"/>
  <c r="I267" i="19"/>
  <c r="G267" i="19"/>
  <c r="F269" i="19"/>
  <c r="H269" i="19" s="1"/>
  <c r="I269" i="19"/>
  <c r="G269" i="19"/>
  <c r="H299" i="19"/>
  <c r="F299" i="19"/>
  <c r="I299" i="19"/>
  <c r="G299" i="19"/>
  <c r="F301" i="19"/>
  <c r="H301" i="19" s="1"/>
  <c r="I301" i="19"/>
  <c r="G301" i="19"/>
  <c r="H331" i="19"/>
  <c r="F331" i="19"/>
  <c r="I331" i="19"/>
  <c r="G331" i="19"/>
  <c r="F333" i="19"/>
  <c r="H333" i="19" s="1"/>
  <c r="I333" i="19"/>
  <c r="G333" i="19"/>
  <c r="H363" i="19"/>
  <c r="F363" i="19"/>
  <c r="I363" i="19"/>
  <c r="G363" i="19"/>
  <c r="F365" i="19"/>
  <c r="H365" i="19" s="1"/>
  <c r="I365" i="19"/>
  <c r="G365" i="19"/>
  <c r="H390" i="19"/>
  <c r="F390" i="19"/>
  <c r="I390" i="19"/>
  <c r="G390" i="19"/>
  <c r="F417" i="19"/>
  <c r="H417" i="19" s="1"/>
  <c r="I417" i="19"/>
  <c r="G417" i="19"/>
  <c r="H428" i="19"/>
  <c r="F428" i="19"/>
  <c r="I428" i="19"/>
  <c r="G428" i="19"/>
  <c r="F443" i="19"/>
  <c r="H443" i="19" s="1"/>
  <c r="I443" i="19"/>
  <c r="G443" i="19"/>
  <c r="H448" i="19"/>
  <c r="F448" i="19"/>
  <c r="I448" i="19"/>
  <c r="G448" i="19"/>
  <c r="F452" i="19"/>
  <c r="H452" i="19" s="1"/>
  <c r="I452" i="19"/>
  <c r="G452" i="19"/>
  <c r="H472" i="19"/>
  <c r="F472" i="19"/>
  <c r="I472" i="19"/>
  <c r="G472" i="19"/>
  <c r="F106" i="19"/>
  <c r="H106" i="19" s="1"/>
  <c r="F343" i="19"/>
  <c r="H343" i="19" s="1"/>
  <c r="I343" i="19"/>
  <c r="G343" i="19"/>
  <c r="H564" i="19"/>
  <c r="F564" i="19"/>
  <c r="G564" i="19"/>
  <c r="I564" i="19"/>
  <c r="H581" i="19"/>
  <c r="F581" i="19"/>
  <c r="I581" i="19"/>
  <c r="G581" i="19"/>
  <c r="H682" i="19"/>
  <c r="F682" i="19"/>
  <c r="G682" i="19"/>
  <c r="I682" i="19"/>
  <c r="H746" i="19"/>
  <c r="F746" i="19"/>
  <c r="G746" i="19"/>
  <c r="I746" i="19"/>
  <c r="G16" i="19"/>
  <c r="G24" i="19"/>
  <c r="G28" i="19"/>
  <c r="G32" i="19"/>
  <c r="G36" i="19"/>
  <c r="G40" i="19"/>
  <c r="G44" i="19"/>
  <c r="G48" i="19"/>
  <c r="G52" i="19"/>
  <c r="G56" i="19"/>
  <c r="G60" i="19"/>
  <c r="G64" i="19"/>
  <c r="G68" i="19"/>
  <c r="G72" i="19"/>
  <c r="G76" i="19"/>
  <c r="G80" i="19"/>
  <c r="H83" i="19"/>
  <c r="F83" i="19"/>
  <c r="G90" i="19"/>
  <c r="G93" i="19"/>
  <c r="H96" i="19"/>
  <c r="F96" i="19"/>
  <c r="I96" i="19"/>
  <c r="G99" i="19"/>
  <c r="G102" i="19"/>
  <c r="I105" i="19"/>
  <c r="G108" i="19"/>
  <c r="F119" i="19"/>
  <c r="H119" i="19" s="1"/>
  <c r="G130" i="19"/>
  <c r="G139" i="19"/>
  <c r="G146" i="19"/>
  <c r="G155" i="19"/>
  <c r="G162" i="19"/>
  <c r="H199" i="19"/>
  <c r="F199" i="19"/>
  <c r="I199" i="19"/>
  <c r="G199" i="19"/>
  <c r="H201" i="19"/>
  <c r="F201" i="19"/>
  <c r="I201" i="19"/>
  <c r="G201" i="19"/>
  <c r="F231" i="19"/>
  <c r="H231" i="19" s="1"/>
  <c r="I231" i="19"/>
  <c r="G231" i="19"/>
  <c r="H233" i="19"/>
  <c r="F233" i="19"/>
  <c r="I233" i="19"/>
  <c r="G233" i="19"/>
  <c r="H263" i="19"/>
  <c r="F263" i="19"/>
  <c r="I263" i="19"/>
  <c r="G263" i="19"/>
  <c r="H265" i="19"/>
  <c r="F265" i="19"/>
  <c r="I265" i="19"/>
  <c r="G265" i="19"/>
  <c r="H295" i="19"/>
  <c r="F295" i="19"/>
  <c r="I295" i="19"/>
  <c r="G295" i="19"/>
  <c r="H297" i="19"/>
  <c r="F297" i="19"/>
  <c r="I297" i="19"/>
  <c r="G297" i="19"/>
  <c r="H327" i="19"/>
  <c r="F327" i="19"/>
  <c r="I327" i="19"/>
  <c r="G327" i="19"/>
  <c r="H329" i="19"/>
  <c r="F329" i="19"/>
  <c r="I329" i="19"/>
  <c r="G329" i="19"/>
  <c r="F359" i="19"/>
  <c r="H359" i="19" s="1"/>
  <c r="I359" i="19"/>
  <c r="G359" i="19"/>
  <c r="H361" i="19"/>
  <c r="F361" i="19"/>
  <c r="I361" i="19"/>
  <c r="G361" i="19"/>
  <c r="H426" i="19"/>
  <c r="F426" i="19"/>
  <c r="G426" i="19"/>
  <c r="I426" i="19"/>
  <c r="H217" i="19"/>
  <c r="F217" i="19"/>
  <c r="I217" i="19"/>
  <c r="G217" i="19"/>
  <c r="H377" i="19"/>
  <c r="F377" i="19"/>
  <c r="I377" i="19"/>
  <c r="G377" i="19"/>
  <c r="H521" i="19"/>
  <c r="F521" i="19"/>
  <c r="I521" i="19"/>
  <c r="G521" i="19"/>
  <c r="H602" i="19"/>
  <c r="F602" i="19"/>
  <c r="G602" i="19"/>
  <c r="I602" i="19"/>
  <c r="H714" i="19"/>
  <c r="F714" i="19"/>
  <c r="G714" i="19"/>
  <c r="I714" i="19"/>
  <c r="I16" i="19"/>
  <c r="F19" i="19"/>
  <c r="H19" i="19" s="1"/>
  <c r="F23" i="19"/>
  <c r="H23" i="19"/>
  <c r="I24" i="19"/>
  <c r="H27" i="19"/>
  <c r="F27" i="19"/>
  <c r="I28" i="19"/>
  <c r="F31" i="19"/>
  <c r="H31" i="19" s="1"/>
  <c r="I32" i="19"/>
  <c r="H35" i="19"/>
  <c r="F35" i="19"/>
  <c r="I36" i="19"/>
  <c r="F39" i="19"/>
  <c r="H39" i="19"/>
  <c r="F43" i="19"/>
  <c r="H43" i="19" s="1"/>
  <c r="I44" i="19"/>
  <c r="H47" i="19"/>
  <c r="F47" i="19"/>
  <c r="I48" i="19"/>
  <c r="F51" i="19"/>
  <c r="H51" i="19" s="1"/>
  <c r="I52" i="19"/>
  <c r="H55" i="19"/>
  <c r="F55" i="19"/>
  <c r="H59" i="19"/>
  <c r="F59" i="19"/>
  <c r="I60" i="19"/>
  <c r="F63" i="19"/>
  <c r="H63" i="19" s="1"/>
  <c r="I64" i="19"/>
  <c r="H67" i="19"/>
  <c r="F67" i="19"/>
  <c r="I68" i="19"/>
  <c r="F71" i="19"/>
  <c r="H71" i="19" s="1"/>
  <c r="I72" i="19"/>
  <c r="H75" i="19"/>
  <c r="F75" i="19"/>
  <c r="I76" i="19"/>
  <c r="F79" i="19"/>
  <c r="H79" i="19" s="1"/>
  <c r="I80" i="19"/>
  <c r="F86" i="19"/>
  <c r="H86" i="19" s="1"/>
  <c r="H89" i="19"/>
  <c r="F89" i="19"/>
  <c r="H107" i="19"/>
  <c r="F107" i="19"/>
  <c r="F110" i="19"/>
  <c r="H110" i="19" s="1"/>
  <c r="H113" i="19"/>
  <c r="F113" i="19"/>
  <c r="G113" i="19"/>
  <c r="F116" i="19"/>
  <c r="H116" i="19" s="1"/>
  <c r="I116" i="19"/>
  <c r="H127" i="19"/>
  <c r="F127" i="19"/>
  <c r="H134" i="19"/>
  <c r="F134" i="19"/>
  <c r="I134" i="19"/>
  <c r="F141" i="19"/>
  <c r="H141" i="19" s="1"/>
  <c r="I141" i="19"/>
  <c r="G141" i="19"/>
  <c r="F143" i="19"/>
  <c r="H143" i="19" s="1"/>
  <c r="F150" i="19"/>
  <c r="H150" i="19" s="1"/>
  <c r="I150" i="19"/>
  <c r="H157" i="19"/>
  <c r="F157" i="19"/>
  <c r="I157" i="19"/>
  <c r="G157" i="19"/>
  <c r="H159" i="19"/>
  <c r="F159" i="19"/>
  <c r="F166" i="19"/>
  <c r="H166" i="19" s="1"/>
  <c r="I166" i="19"/>
  <c r="F173" i="19"/>
  <c r="H173" i="19" s="1"/>
  <c r="I173" i="19"/>
  <c r="G173" i="19"/>
  <c r="F175" i="19"/>
  <c r="H175" i="19" s="1"/>
  <c r="G175" i="19"/>
  <c r="H179" i="19"/>
  <c r="F179" i="19"/>
  <c r="G179" i="19"/>
  <c r="F183" i="19"/>
  <c r="H183" i="19" s="1"/>
  <c r="G183" i="19"/>
  <c r="H187" i="19"/>
  <c r="F187" i="19"/>
  <c r="G187" i="19"/>
  <c r="F191" i="19"/>
  <c r="H191" i="19" s="1"/>
  <c r="G191" i="19"/>
  <c r="H195" i="19"/>
  <c r="F195" i="19"/>
  <c r="I195" i="19"/>
  <c r="G195" i="19"/>
  <c r="H197" i="19"/>
  <c r="F197" i="19"/>
  <c r="I197" i="19"/>
  <c r="G197" i="19"/>
  <c r="H227" i="19"/>
  <c r="F227" i="19"/>
  <c r="I227" i="19"/>
  <c r="G227" i="19"/>
  <c r="H229" i="19"/>
  <c r="F229" i="19"/>
  <c r="I229" i="19"/>
  <c r="G229" i="19"/>
  <c r="H259" i="19"/>
  <c r="F259" i="19"/>
  <c r="I259" i="19"/>
  <c r="G259" i="19"/>
  <c r="H261" i="19"/>
  <c r="F261" i="19"/>
  <c r="I261" i="19"/>
  <c r="G261" i="19"/>
  <c r="H291" i="19"/>
  <c r="F291" i="19"/>
  <c r="I291" i="19"/>
  <c r="G291" i="19"/>
  <c r="H293" i="19"/>
  <c r="F293" i="19"/>
  <c r="I293" i="19"/>
  <c r="G293" i="19"/>
  <c r="H323" i="19"/>
  <c r="F323" i="19"/>
  <c r="I323" i="19"/>
  <c r="G323" i="19"/>
  <c r="H325" i="19"/>
  <c r="F325" i="19"/>
  <c r="I325" i="19"/>
  <c r="G325" i="19"/>
  <c r="H355" i="19"/>
  <c r="F355" i="19"/>
  <c r="I355" i="19"/>
  <c r="G355" i="19"/>
  <c r="H357" i="19"/>
  <c r="F357" i="19"/>
  <c r="I357" i="19"/>
  <c r="G357" i="19"/>
  <c r="H403" i="19"/>
  <c r="F403" i="19"/>
  <c r="I403" i="19"/>
  <c r="G403" i="19"/>
  <c r="H420" i="19"/>
  <c r="F420" i="19"/>
  <c r="I420" i="19"/>
  <c r="G420" i="19"/>
  <c r="F103" i="19"/>
  <c r="H103" i="19" s="1"/>
  <c r="H112" i="19"/>
  <c r="F112" i="19"/>
  <c r="I112" i="19"/>
  <c r="F247" i="19"/>
  <c r="H247" i="19" s="1"/>
  <c r="I247" i="19"/>
  <c r="G247" i="19"/>
  <c r="G19" i="19"/>
  <c r="G23" i="19"/>
  <c r="G27" i="19"/>
  <c r="G31" i="19"/>
  <c r="G35" i="19"/>
  <c r="G39" i="19"/>
  <c r="G43" i="19"/>
  <c r="G47" i="19"/>
  <c r="G51" i="19"/>
  <c r="G55" i="19"/>
  <c r="G59" i="19"/>
  <c r="G63" i="19"/>
  <c r="G67" i="19"/>
  <c r="G71" i="19"/>
  <c r="G75" i="19"/>
  <c r="G79" i="19"/>
  <c r="I83" i="19"/>
  <c r="G86" i="19"/>
  <c r="G89" i="19"/>
  <c r="H95" i="19"/>
  <c r="F95" i="19"/>
  <c r="H104" i="19"/>
  <c r="F104" i="19"/>
  <c r="I104" i="19"/>
  <c r="G107" i="19"/>
  <c r="G110" i="19"/>
  <c r="I113" i="19"/>
  <c r="G116" i="19"/>
  <c r="I119" i="19"/>
  <c r="G127" i="19"/>
  <c r="G134" i="19"/>
  <c r="G143" i="19"/>
  <c r="G150" i="19"/>
  <c r="G159" i="19"/>
  <c r="G166" i="19"/>
  <c r="I175" i="19"/>
  <c r="F177" i="19"/>
  <c r="H177" i="19" s="1"/>
  <c r="I177" i="19"/>
  <c r="G177" i="19"/>
  <c r="I179" i="19"/>
  <c r="H181" i="19"/>
  <c r="F181" i="19"/>
  <c r="I181" i="19"/>
  <c r="G181" i="19"/>
  <c r="I183" i="19"/>
  <c r="F185" i="19"/>
  <c r="H185" i="19"/>
  <c r="I185" i="19"/>
  <c r="G185" i="19"/>
  <c r="I187" i="19"/>
  <c r="H189" i="19"/>
  <c r="F189" i="19"/>
  <c r="I189" i="19"/>
  <c r="G189" i="19"/>
  <c r="I191" i="19"/>
  <c r="F193" i="19"/>
  <c r="H193" i="19"/>
  <c r="I193" i="19"/>
  <c r="G193" i="19"/>
  <c r="F223" i="19"/>
  <c r="H223" i="19" s="1"/>
  <c r="I223" i="19"/>
  <c r="G223" i="19"/>
  <c r="F225" i="19"/>
  <c r="H225" i="19" s="1"/>
  <c r="I225" i="19"/>
  <c r="G225" i="19"/>
  <c r="F255" i="19"/>
  <c r="H255" i="19" s="1"/>
  <c r="I255" i="19"/>
  <c r="G255" i="19"/>
  <c r="F257" i="19"/>
  <c r="H257" i="19" s="1"/>
  <c r="I257" i="19"/>
  <c r="G257" i="19"/>
  <c r="F287" i="19"/>
  <c r="H287" i="19" s="1"/>
  <c r="I287" i="19"/>
  <c r="G287" i="19"/>
  <c r="F289" i="19"/>
  <c r="H289" i="19" s="1"/>
  <c r="I289" i="19"/>
  <c r="G289" i="19"/>
  <c r="F319" i="19"/>
  <c r="H319" i="19" s="1"/>
  <c r="I319" i="19"/>
  <c r="G319" i="19"/>
  <c r="F321" i="19"/>
  <c r="H321" i="19" s="1"/>
  <c r="I321" i="19"/>
  <c r="G321" i="19"/>
  <c r="F351" i="19"/>
  <c r="H351" i="19" s="1"/>
  <c r="I351" i="19"/>
  <c r="G351" i="19"/>
  <c r="F353" i="19"/>
  <c r="H353" i="19" s="1"/>
  <c r="I353" i="19"/>
  <c r="G353" i="19"/>
  <c r="F383" i="19"/>
  <c r="H383" i="19" s="1"/>
  <c r="I383" i="19"/>
  <c r="G383" i="19"/>
  <c r="F385" i="19"/>
  <c r="H385" i="19" s="1"/>
  <c r="I385" i="19"/>
  <c r="G385" i="19"/>
  <c r="F393" i="19"/>
  <c r="H393" i="19" s="1"/>
  <c r="I393" i="19"/>
  <c r="G393" i="19"/>
  <c r="F444" i="19"/>
  <c r="H444" i="19" s="1"/>
  <c r="I444" i="19"/>
  <c r="G444" i="19"/>
  <c r="F375" i="19"/>
  <c r="H375" i="19" s="1"/>
  <c r="I375" i="19"/>
  <c r="G375" i="19"/>
  <c r="F408" i="19"/>
  <c r="H408" i="19" s="1"/>
  <c r="I408" i="19"/>
  <c r="G408" i="19"/>
  <c r="F15" i="19"/>
  <c r="H15" i="19" s="1"/>
  <c r="I15" i="19"/>
  <c r="I19" i="19"/>
  <c r="I23" i="19"/>
  <c r="I27" i="19"/>
  <c r="I31" i="19"/>
  <c r="I35" i="19"/>
  <c r="I39" i="19"/>
  <c r="I43" i="19"/>
  <c r="I47" i="19"/>
  <c r="I51" i="19"/>
  <c r="I55" i="19"/>
  <c r="I59" i="19"/>
  <c r="I63" i="19"/>
  <c r="I67" i="19"/>
  <c r="I71" i="19"/>
  <c r="I75" i="19"/>
  <c r="I79" i="19"/>
  <c r="I86" i="19"/>
  <c r="I89" i="19"/>
  <c r="I107" i="19"/>
  <c r="I110" i="19"/>
  <c r="H115" i="19"/>
  <c r="F115" i="19"/>
  <c r="H124" i="19"/>
  <c r="F124" i="19"/>
  <c r="I124" i="19"/>
  <c r="I127" i="19"/>
  <c r="F129" i="19"/>
  <c r="H129" i="19" s="1"/>
  <c r="I129" i="19"/>
  <c r="G129" i="19"/>
  <c r="H131" i="19"/>
  <c r="F131" i="19"/>
  <c r="I143" i="19"/>
  <c r="F145" i="19"/>
  <c r="H145" i="19"/>
  <c r="I145" i="19"/>
  <c r="G145" i="19"/>
  <c r="F147" i="19"/>
  <c r="H147" i="19" s="1"/>
  <c r="I159" i="19"/>
  <c r="H161" i="19"/>
  <c r="F161" i="19"/>
  <c r="I161" i="19"/>
  <c r="G161" i="19"/>
  <c r="H163" i="19"/>
  <c r="F163" i="19"/>
  <c r="H219" i="19"/>
  <c r="F219" i="19"/>
  <c r="I219" i="19"/>
  <c r="G219" i="19"/>
  <c r="H221" i="19"/>
  <c r="F221" i="19"/>
  <c r="I221" i="19"/>
  <c r="G221" i="19"/>
  <c r="H251" i="19"/>
  <c r="F251" i="19"/>
  <c r="I251" i="19"/>
  <c r="G251" i="19"/>
  <c r="H253" i="19"/>
  <c r="F253" i="19"/>
  <c r="I253" i="19"/>
  <c r="G253" i="19"/>
  <c r="H283" i="19"/>
  <c r="F283" i="19"/>
  <c r="I283" i="19"/>
  <c r="G283" i="19"/>
  <c r="H285" i="19"/>
  <c r="F285" i="19"/>
  <c r="I285" i="19"/>
  <c r="G285" i="19"/>
  <c r="H315" i="19"/>
  <c r="F315" i="19"/>
  <c r="I315" i="19"/>
  <c r="G315" i="19"/>
  <c r="H317" i="19"/>
  <c r="F317" i="19"/>
  <c r="I317" i="19"/>
  <c r="G317" i="19"/>
  <c r="H347" i="19"/>
  <c r="F347" i="19"/>
  <c r="I347" i="19"/>
  <c r="G347" i="19"/>
  <c r="H349" i="19"/>
  <c r="F349" i="19"/>
  <c r="I349" i="19"/>
  <c r="G349" i="19"/>
  <c r="H379" i="19"/>
  <c r="F379" i="19"/>
  <c r="I379" i="19"/>
  <c r="G379" i="19"/>
  <c r="H381" i="19"/>
  <c r="F381" i="19"/>
  <c r="I381" i="19"/>
  <c r="G381" i="19"/>
  <c r="H416" i="19"/>
  <c r="F416" i="19"/>
  <c r="I416" i="19"/>
  <c r="G416" i="19"/>
  <c r="H464" i="19"/>
  <c r="F464" i="19"/>
  <c r="I464" i="19"/>
  <c r="G464" i="19"/>
  <c r="H398" i="19"/>
  <c r="F398" i="19"/>
  <c r="G398" i="19"/>
  <c r="F410" i="19"/>
  <c r="H410" i="19" s="1"/>
  <c r="G410" i="19"/>
  <c r="H419" i="19"/>
  <c r="F419" i="19"/>
  <c r="I419" i="19"/>
  <c r="F430" i="19"/>
  <c r="H430" i="19"/>
  <c r="G430" i="19"/>
  <c r="H447" i="19"/>
  <c r="F447" i="19"/>
  <c r="I447" i="19"/>
  <c r="G447" i="19"/>
  <c r="H449" i="19"/>
  <c r="F449" i="19"/>
  <c r="H462" i="19"/>
  <c r="F462" i="19"/>
  <c r="G462" i="19"/>
  <c r="F468" i="19"/>
  <c r="H468" i="19" s="1"/>
  <c r="I468" i="19"/>
  <c r="G468" i="19"/>
  <c r="F470" i="19"/>
  <c r="H470" i="19" s="1"/>
  <c r="G470" i="19"/>
  <c r="H488" i="19"/>
  <c r="F488" i="19"/>
  <c r="I488" i="19"/>
  <c r="G488" i="19"/>
  <c r="H490" i="19"/>
  <c r="F490" i="19"/>
  <c r="I490" i="19"/>
  <c r="G490" i="19"/>
  <c r="H558" i="19"/>
  <c r="F558" i="19"/>
  <c r="I558" i="19"/>
  <c r="G558" i="19"/>
  <c r="H570" i="19"/>
  <c r="F570" i="19"/>
  <c r="G570" i="19"/>
  <c r="I570" i="19"/>
  <c r="H642" i="19"/>
  <c r="F642" i="19"/>
  <c r="G642" i="19"/>
  <c r="I642" i="19"/>
  <c r="H678" i="19"/>
  <c r="F678" i="19"/>
  <c r="G678" i="19"/>
  <c r="I678" i="19"/>
  <c r="H710" i="19"/>
  <c r="F710" i="19"/>
  <c r="G710" i="19"/>
  <c r="I710" i="19"/>
  <c r="H742" i="19"/>
  <c r="F742" i="19"/>
  <c r="G742" i="19"/>
  <c r="I742" i="19"/>
  <c r="H774" i="19"/>
  <c r="F774" i="19"/>
  <c r="G774" i="19"/>
  <c r="I774" i="19"/>
  <c r="H806" i="19"/>
  <c r="F806" i="19"/>
  <c r="G806" i="19"/>
  <c r="I806" i="19"/>
  <c r="H386" i="19"/>
  <c r="F386" i="19"/>
  <c r="H389" i="19"/>
  <c r="F389" i="19"/>
  <c r="H395" i="19"/>
  <c r="F395" i="19"/>
  <c r="I395" i="19"/>
  <c r="F400" i="19"/>
  <c r="H400" i="19" s="1"/>
  <c r="I400" i="19"/>
  <c r="H405" i="19"/>
  <c r="F405" i="19"/>
  <c r="H412" i="19"/>
  <c r="F412" i="19"/>
  <c r="I412" i="19"/>
  <c r="G412" i="19"/>
  <c r="H421" i="19"/>
  <c r="F421" i="19"/>
  <c r="H434" i="19"/>
  <c r="F434" i="19"/>
  <c r="G434" i="19"/>
  <c r="F436" i="19"/>
  <c r="H436" i="19" s="1"/>
  <c r="I436" i="19"/>
  <c r="G436" i="19"/>
  <c r="F451" i="19"/>
  <c r="H451" i="19" s="1"/>
  <c r="I451" i="19"/>
  <c r="G451" i="19"/>
  <c r="F453" i="19"/>
  <c r="H453" i="19" s="1"/>
  <c r="F466" i="19"/>
  <c r="H466" i="19" s="1"/>
  <c r="G466" i="19"/>
  <c r="H479" i="19"/>
  <c r="F479" i="19"/>
  <c r="I479" i="19"/>
  <c r="G479" i="19"/>
  <c r="H499" i="19"/>
  <c r="F499" i="19"/>
  <c r="I499" i="19"/>
  <c r="G499" i="19"/>
  <c r="H518" i="19"/>
  <c r="F518" i="19"/>
  <c r="I518" i="19"/>
  <c r="G518" i="19"/>
  <c r="H526" i="19"/>
  <c r="F526" i="19"/>
  <c r="I526" i="19"/>
  <c r="G526" i="19"/>
  <c r="H538" i="19"/>
  <c r="F538" i="19"/>
  <c r="I538" i="19"/>
  <c r="G538" i="19"/>
  <c r="F550" i="19"/>
  <c r="H550" i="19" s="1"/>
  <c r="I550" i="19"/>
  <c r="G550" i="19"/>
  <c r="H554" i="19"/>
  <c r="F554" i="19"/>
  <c r="I554" i="19"/>
  <c r="G554" i="19"/>
  <c r="H556" i="19"/>
  <c r="F556" i="19"/>
  <c r="G556" i="19"/>
  <c r="I556" i="19"/>
  <c r="H610" i="19"/>
  <c r="F610" i="19"/>
  <c r="G610" i="19"/>
  <c r="I610" i="19"/>
  <c r="H674" i="19"/>
  <c r="F674" i="19"/>
  <c r="G674" i="19"/>
  <c r="I674" i="19"/>
  <c r="H706" i="19"/>
  <c r="F706" i="19"/>
  <c r="G706" i="19"/>
  <c r="I706" i="19"/>
  <c r="F738" i="19"/>
  <c r="H738" i="19" s="1"/>
  <c r="G738" i="19"/>
  <c r="I738" i="19"/>
  <c r="H770" i="19"/>
  <c r="F770" i="19"/>
  <c r="G770" i="19"/>
  <c r="I770" i="19"/>
  <c r="F802" i="19"/>
  <c r="H802" i="19" s="1"/>
  <c r="G802" i="19"/>
  <c r="I802" i="19"/>
  <c r="H194" i="19"/>
  <c r="F194" i="19"/>
  <c r="H198" i="19"/>
  <c r="F198" i="19"/>
  <c r="H202" i="19"/>
  <c r="F202" i="19"/>
  <c r="H206" i="19"/>
  <c r="F206" i="19"/>
  <c r="H210" i="19"/>
  <c r="F210" i="19"/>
  <c r="H214" i="19"/>
  <c r="F214" i="19"/>
  <c r="H218" i="19"/>
  <c r="F218" i="19"/>
  <c r="H222" i="19"/>
  <c r="F222" i="19"/>
  <c r="H226" i="19"/>
  <c r="F226" i="19"/>
  <c r="H230" i="19"/>
  <c r="F230" i="19"/>
  <c r="H234" i="19"/>
  <c r="F234" i="19"/>
  <c r="H238" i="19"/>
  <c r="F238" i="19"/>
  <c r="H242" i="19"/>
  <c r="F242" i="19"/>
  <c r="H246" i="19"/>
  <c r="F246" i="19"/>
  <c r="H250" i="19"/>
  <c r="F250" i="19"/>
  <c r="H254" i="19"/>
  <c r="F254" i="19"/>
  <c r="H258" i="19"/>
  <c r="F258" i="19"/>
  <c r="H262" i="19"/>
  <c r="F262" i="19"/>
  <c r="H266" i="19"/>
  <c r="F266" i="19"/>
  <c r="H270" i="19"/>
  <c r="F270" i="19"/>
  <c r="H274" i="19"/>
  <c r="F274" i="19"/>
  <c r="H278" i="19"/>
  <c r="F278" i="19"/>
  <c r="H282" i="19"/>
  <c r="F282" i="19"/>
  <c r="H286" i="19"/>
  <c r="F286" i="19"/>
  <c r="H290" i="19"/>
  <c r="F290" i="19"/>
  <c r="F294" i="19"/>
  <c r="H294" i="19" s="1"/>
  <c r="H298" i="19"/>
  <c r="F298" i="19"/>
  <c r="F302" i="19"/>
  <c r="H302" i="19" s="1"/>
  <c r="H306" i="19"/>
  <c r="F306" i="19"/>
  <c r="H310" i="19"/>
  <c r="F310" i="19"/>
  <c r="H314" i="19"/>
  <c r="F314" i="19"/>
  <c r="F318" i="19"/>
  <c r="H318" i="19" s="1"/>
  <c r="H322" i="19"/>
  <c r="F322" i="19"/>
  <c r="H326" i="19"/>
  <c r="F326" i="19"/>
  <c r="H330" i="19"/>
  <c r="F330" i="19"/>
  <c r="H334" i="19"/>
  <c r="F334" i="19"/>
  <c r="H338" i="19"/>
  <c r="F338" i="19"/>
  <c r="H342" i="19"/>
  <c r="F342" i="19"/>
  <c r="H346" i="19"/>
  <c r="F346" i="19"/>
  <c r="H350" i="19"/>
  <c r="F350" i="19"/>
  <c r="H354" i="19"/>
  <c r="F354" i="19"/>
  <c r="H358" i="19"/>
  <c r="F358" i="19"/>
  <c r="H362" i="19"/>
  <c r="F362" i="19"/>
  <c r="H366" i="19"/>
  <c r="F366" i="19"/>
  <c r="H370" i="19"/>
  <c r="F370" i="19"/>
  <c r="H374" i="19"/>
  <c r="F374" i="19"/>
  <c r="H378" i="19"/>
  <c r="F378" i="19"/>
  <c r="F382" i="19"/>
  <c r="H382" i="19" s="1"/>
  <c r="H392" i="19"/>
  <c r="F392" i="19"/>
  <c r="I392" i="19"/>
  <c r="F407" i="19"/>
  <c r="H407" i="19" s="1"/>
  <c r="I407" i="19"/>
  <c r="H414" i="19"/>
  <c r="F414" i="19"/>
  <c r="G414" i="19"/>
  <c r="F423" i="19"/>
  <c r="H423" i="19" s="1"/>
  <c r="I423" i="19"/>
  <c r="G423" i="19"/>
  <c r="F425" i="19"/>
  <c r="H425" i="19" s="1"/>
  <c r="F438" i="19"/>
  <c r="H438" i="19" s="1"/>
  <c r="G438" i="19"/>
  <c r="H440" i="19"/>
  <c r="F440" i="19"/>
  <c r="I440" i="19"/>
  <c r="G440" i="19"/>
  <c r="H455" i="19"/>
  <c r="F455" i="19"/>
  <c r="I455" i="19"/>
  <c r="G455" i="19"/>
  <c r="H457" i="19"/>
  <c r="F457" i="19"/>
  <c r="H484" i="19"/>
  <c r="F484" i="19"/>
  <c r="I484" i="19"/>
  <c r="G484" i="19"/>
  <c r="H486" i="19"/>
  <c r="F486" i="19"/>
  <c r="I486" i="19"/>
  <c r="G486" i="19"/>
  <c r="H495" i="19"/>
  <c r="F495" i="19"/>
  <c r="I495" i="19"/>
  <c r="G495" i="19"/>
  <c r="H510" i="19"/>
  <c r="F510" i="19"/>
  <c r="G510" i="19"/>
  <c r="F514" i="19"/>
  <c r="H514" i="19" s="1"/>
  <c r="I514" i="19"/>
  <c r="G514" i="19"/>
  <c r="F522" i="19"/>
  <c r="H522" i="19" s="1"/>
  <c r="I522" i="19"/>
  <c r="G522" i="19"/>
  <c r="F546" i="19"/>
  <c r="H546" i="19" s="1"/>
  <c r="I546" i="19"/>
  <c r="G546" i="19"/>
  <c r="F578" i="19"/>
  <c r="H578" i="19" s="1"/>
  <c r="G578" i="19"/>
  <c r="I578" i="19"/>
  <c r="F650" i="19"/>
  <c r="H650" i="19" s="1"/>
  <c r="G650" i="19"/>
  <c r="I650" i="19"/>
  <c r="F670" i="19"/>
  <c r="H670" i="19" s="1"/>
  <c r="G670" i="19"/>
  <c r="I670" i="19"/>
  <c r="F702" i="19"/>
  <c r="H702" i="19" s="1"/>
  <c r="G702" i="19"/>
  <c r="I702" i="19"/>
  <c r="F734" i="19"/>
  <c r="H734" i="19" s="1"/>
  <c r="G734" i="19"/>
  <c r="I734" i="19"/>
  <c r="F766" i="19"/>
  <c r="H766" i="19" s="1"/>
  <c r="G766" i="19"/>
  <c r="I766" i="19"/>
  <c r="F798" i="19"/>
  <c r="H798" i="19" s="1"/>
  <c r="G798" i="19"/>
  <c r="I798" i="19"/>
  <c r="G194" i="19"/>
  <c r="G198" i="19"/>
  <c r="G202" i="19"/>
  <c r="G206" i="19"/>
  <c r="G210" i="19"/>
  <c r="G214" i="19"/>
  <c r="G218" i="19"/>
  <c r="G222" i="19"/>
  <c r="G226" i="19"/>
  <c r="G230" i="19"/>
  <c r="G234" i="19"/>
  <c r="G238" i="19"/>
  <c r="G242" i="19"/>
  <c r="G246" i="19"/>
  <c r="G250" i="19"/>
  <c r="G254" i="19"/>
  <c r="G258" i="19"/>
  <c r="G262" i="19"/>
  <c r="G266" i="19"/>
  <c r="G270" i="19"/>
  <c r="G274" i="19"/>
  <c r="G278" i="19"/>
  <c r="G282" i="19"/>
  <c r="G286" i="19"/>
  <c r="G290" i="19"/>
  <c r="G294" i="19"/>
  <c r="G298" i="19"/>
  <c r="G302" i="19"/>
  <c r="G306" i="19"/>
  <c r="G310" i="19"/>
  <c r="G314" i="19"/>
  <c r="G318" i="19"/>
  <c r="G322" i="19"/>
  <c r="G326" i="19"/>
  <c r="G330" i="19"/>
  <c r="G334" i="19"/>
  <c r="G338" i="19"/>
  <c r="G342" i="19"/>
  <c r="G346" i="19"/>
  <c r="G350" i="19"/>
  <c r="G354" i="19"/>
  <c r="G358" i="19"/>
  <c r="G362" i="19"/>
  <c r="G366" i="19"/>
  <c r="G370" i="19"/>
  <c r="G374" i="19"/>
  <c r="G378" i="19"/>
  <c r="G382" i="19"/>
  <c r="I386" i="19"/>
  <c r="I389" i="19"/>
  <c r="G392" i="19"/>
  <c r="H397" i="19"/>
  <c r="F397" i="19"/>
  <c r="H402" i="19"/>
  <c r="F402" i="19"/>
  <c r="G402" i="19"/>
  <c r="I405" i="19"/>
  <c r="G407" i="19"/>
  <c r="F409" i="19"/>
  <c r="H409" i="19" s="1"/>
  <c r="I414" i="19"/>
  <c r="I421" i="19"/>
  <c r="G425" i="19"/>
  <c r="H427" i="19"/>
  <c r="F427" i="19"/>
  <c r="I427" i="19"/>
  <c r="G427" i="19"/>
  <c r="H429" i="19"/>
  <c r="F429" i="19"/>
  <c r="I438" i="19"/>
  <c r="F442" i="19"/>
  <c r="H442" i="19" s="1"/>
  <c r="G442" i="19"/>
  <c r="I453" i="19"/>
  <c r="G457" i="19"/>
  <c r="H459" i="19"/>
  <c r="F459" i="19"/>
  <c r="I459" i="19"/>
  <c r="G459" i="19"/>
  <c r="H461" i="19"/>
  <c r="F461" i="19"/>
  <c r="H473" i="19"/>
  <c r="F473" i="19"/>
  <c r="I473" i="19"/>
  <c r="F475" i="19"/>
  <c r="H475" i="19" s="1"/>
  <c r="I475" i="19"/>
  <c r="G475" i="19"/>
  <c r="F491" i="19"/>
  <c r="H491" i="19" s="1"/>
  <c r="I491" i="19"/>
  <c r="G491" i="19"/>
  <c r="F506" i="19"/>
  <c r="H506" i="19" s="1"/>
  <c r="I506" i="19"/>
  <c r="G506" i="19"/>
  <c r="I510" i="19"/>
  <c r="H524" i="19"/>
  <c r="F524" i="19"/>
  <c r="G524" i="19"/>
  <c r="I524" i="19"/>
  <c r="H529" i="19"/>
  <c r="F529" i="19"/>
  <c r="I529" i="19"/>
  <c r="G529" i="19"/>
  <c r="H618" i="19"/>
  <c r="F618" i="19"/>
  <c r="G618" i="19"/>
  <c r="I618" i="19"/>
  <c r="H654" i="19"/>
  <c r="F654" i="19"/>
  <c r="G654" i="19"/>
  <c r="I654" i="19"/>
  <c r="H658" i="19"/>
  <c r="F658" i="19"/>
  <c r="G658" i="19"/>
  <c r="I658" i="19"/>
  <c r="H666" i="19"/>
  <c r="F666" i="19"/>
  <c r="G666" i="19"/>
  <c r="I666" i="19"/>
  <c r="H698" i="19"/>
  <c r="F698" i="19"/>
  <c r="G698" i="19"/>
  <c r="I698" i="19"/>
  <c r="H730" i="19"/>
  <c r="F730" i="19"/>
  <c r="G730" i="19"/>
  <c r="I730" i="19"/>
  <c r="H762" i="19"/>
  <c r="F762" i="19"/>
  <c r="G762" i="19"/>
  <c r="I762" i="19"/>
  <c r="H794" i="19"/>
  <c r="F794" i="19"/>
  <c r="G794" i="19"/>
  <c r="I794" i="19"/>
  <c r="I194" i="19"/>
  <c r="I198" i="19"/>
  <c r="I202" i="19"/>
  <c r="I206" i="19"/>
  <c r="I210" i="19"/>
  <c r="I214" i="19"/>
  <c r="I218" i="19"/>
  <c r="I222" i="19"/>
  <c r="I226" i="19"/>
  <c r="I230" i="19"/>
  <c r="I234" i="19"/>
  <c r="I238" i="19"/>
  <c r="I242" i="19"/>
  <c r="I246" i="19"/>
  <c r="I250" i="19"/>
  <c r="I254" i="19"/>
  <c r="I258" i="19"/>
  <c r="I262" i="19"/>
  <c r="I266" i="19"/>
  <c r="I270" i="19"/>
  <c r="I274" i="19"/>
  <c r="I278" i="19"/>
  <c r="I282" i="19"/>
  <c r="I286" i="19"/>
  <c r="I290" i="19"/>
  <c r="I294" i="19"/>
  <c r="I298" i="19"/>
  <c r="I302" i="19"/>
  <c r="I306" i="19"/>
  <c r="I310" i="19"/>
  <c r="I314" i="19"/>
  <c r="I318" i="19"/>
  <c r="I322" i="19"/>
  <c r="I326" i="19"/>
  <c r="I330" i="19"/>
  <c r="I334" i="19"/>
  <c r="I338" i="19"/>
  <c r="I342" i="19"/>
  <c r="I346" i="19"/>
  <c r="I350" i="19"/>
  <c r="I354" i="19"/>
  <c r="I358" i="19"/>
  <c r="I362" i="19"/>
  <c r="I366" i="19"/>
  <c r="I370" i="19"/>
  <c r="I374" i="19"/>
  <c r="I378" i="19"/>
  <c r="I382" i="19"/>
  <c r="H391" i="19"/>
  <c r="F391" i="19"/>
  <c r="H394" i="19"/>
  <c r="F394" i="19"/>
  <c r="G397" i="19"/>
  <c r="F399" i="19"/>
  <c r="H399" i="19"/>
  <c r="I399" i="19"/>
  <c r="I402" i="19"/>
  <c r="G409" i="19"/>
  <c r="H411" i="19"/>
  <c r="F411" i="19"/>
  <c r="I411" i="19"/>
  <c r="F418" i="19"/>
  <c r="H418" i="19" s="1"/>
  <c r="G418" i="19"/>
  <c r="I425" i="19"/>
  <c r="G429" i="19"/>
  <c r="H431" i="19"/>
  <c r="F431" i="19"/>
  <c r="I431" i="19"/>
  <c r="G431" i="19"/>
  <c r="H433" i="19"/>
  <c r="F433" i="19"/>
  <c r="I442" i="19"/>
  <c r="F446" i="19"/>
  <c r="H446" i="19"/>
  <c r="G446" i="19"/>
  <c r="I457" i="19"/>
  <c r="G461" i="19"/>
  <c r="F463" i="19"/>
  <c r="H463" i="19" s="1"/>
  <c r="I463" i="19"/>
  <c r="G463" i="19"/>
  <c r="H465" i="19"/>
  <c r="F465" i="19"/>
  <c r="H469" i="19"/>
  <c r="F469" i="19"/>
  <c r="I469" i="19"/>
  <c r="F471" i="19"/>
  <c r="H471" i="19"/>
  <c r="I471" i="19"/>
  <c r="G471" i="19"/>
  <c r="G473" i="19"/>
  <c r="H480" i="19"/>
  <c r="F480" i="19"/>
  <c r="I480" i="19"/>
  <c r="G480" i="19"/>
  <c r="H482" i="19"/>
  <c r="F482" i="19"/>
  <c r="I482" i="19"/>
  <c r="G482" i="19"/>
  <c r="H500" i="19"/>
  <c r="F500" i="19"/>
  <c r="I500" i="19"/>
  <c r="G500" i="19"/>
  <c r="F502" i="19"/>
  <c r="H502" i="19" s="1"/>
  <c r="I502" i="19"/>
  <c r="G502" i="19"/>
  <c r="H559" i="19"/>
  <c r="F559" i="19"/>
  <c r="I559" i="19"/>
  <c r="G559" i="19"/>
  <c r="H586" i="19"/>
  <c r="F586" i="19"/>
  <c r="G586" i="19"/>
  <c r="I586" i="19"/>
  <c r="H622" i="19"/>
  <c r="F622" i="19"/>
  <c r="G622" i="19"/>
  <c r="I622" i="19"/>
  <c r="H626" i="19"/>
  <c r="F626" i="19"/>
  <c r="G626" i="19"/>
  <c r="I626" i="19"/>
  <c r="H660" i="19"/>
  <c r="F660" i="19"/>
  <c r="G660" i="19"/>
  <c r="I660" i="19"/>
  <c r="H662" i="19"/>
  <c r="F662" i="19"/>
  <c r="G662" i="19"/>
  <c r="I662" i="19"/>
  <c r="H694" i="19"/>
  <c r="F694" i="19"/>
  <c r="G694" i="19"/>
  <c r="I694" i="19"/>
  <c r="H726" i="19"/>
  <c r="F726" i="19"/>
  <c r="G726" i="19"/>
  <c r="I726" i="19"/>
  <c r="H758" i="19"/>
  <c r="F758" i="19"/>
  <c r="G758" i="19"/>
  <c r="I758" i="19"/>
  <c r="H790" i="19"/>
  <c r="F790" i="19"/>
  <c r="G790" i="19"/>
  <c r="I790" i="19"/>
  <c r="G391" i="19"/>
  <c r="G394" i="19"/>
  <c r="I397" i="19"/>
  <c r="G399" i="19"/>
  <c r="I409" i="19"/>
  <c r="G411" i="19"/>
  <c r="H413" i="19"/>
  <c r="F413" i="19"/>
  <c r="I418" i="19"/>
  <c r="I429" i="19"/>
  <c r="G433" i="19"/>
  <c r="F435" i="19"/>
  <c r="H435" i="19" s="1"/>
  <c r="I435" i="19"/>
  <c r="G435" i="19"/>
  <c r="F437" i="19"/>
  <c r="H437" i="19" s="1"/>
  <c r="I446" i="19"/>
  <c r="H450" i="19"/>
  <c r="F450" i="19"/>
  <c r="G450" i="19"/>
  <c r="I461" i="19"/>
  <c r="G465" i="19"/>
  <c r="F467" i="19"/>
  <c r="H467" i="19" s="1"/>
  <c r="I467" i="19"/>
  <c r="G467" i="19"/>
  <c r="G469" i="19"/>
  <c r="H487" i="19"/>
  <c r="F487" i="19"/>
  <c r="I487" i="19"/>
  <c r="G487" i="19"/>
  <c r="H496" i="19"/>
  <c r="F496" i="19"/>
  <c r="I496" i="19"/>
  <c r="G496" i="19"/>
  <c r="H517" i="19"/>
  <c r="F517" i="19"/>
  <c r="I517" i="19"/>
  <c r="G517" i="19"/>
  <c r="H527" i="19"/>
  <c r="F527" i="19"/>
  <c r="I527" i="19"/>
  <c r="G527" i="19"/>
  <c r="H541" i="19"/>
  <c r="F541" i="19"/>
  <c r="I541" i="19"/>
  <c r="G541" i="19"/>
  <c r="H549" i="19"/>
  <c r="F549" i="19"/>
  <c r="I549" i="19"/>
  <c r="G549" i="19"/>
  <c r="H590" i="19"/>
  <c r="F590" i="19"/>
  <c r="G590" i="19"/>
  <c r="I590" i="19"/>
  <c r="H594" i="19"/>
  <c r="F594" i="19"/>
  <c r="G594" i="19"/>
  <c r="I594" i="19"/>
  <c r="H628" i="19"/>
  <c r="F628" i="19"/>
  <c r="G628" i="19"/>
  <c r="I628" i="19"/>
  <c r="H630" i="19"/>
  <c r="F630" i="19"/>
  <c r="G630" i="19"/>
  <c r="I630" i="19"/>
  <c r="H645" i="19"/>
  <c r="F645" i="19"/>
  <c r="I645" i="19"/>
  <c r="G645" i="19"/>
  <c r="H690" i="19"/>
  <c r="F690" i="19"/>
  <c r="G690" i="19"/>
  <c r="I690" i="19"/>
  <c r="F722" i="19"/>
  <c r="H722" i="19" s="1"/>
  <c r="G722" i="19"/>
  <c r="I722" i="19"/>
  <c r="H754" i="19"/>
  <c r="F754" i="19"/>
  <c r="G754" i="19"/>
  <c r="I754" i="19"/>
  <c r="F786" i="19"/>
  <c r="H786" i="19" s="1"/>
  <c r="G786" i="19"/>
  <c r="I786" i="19"/>
  <c r="H128" i="19"/>
  <c r="F128" i="19"/>
  <c r="H132" i="19"/>
  <c r="F132" i="19"/>
  <c r="H136" i="19"/>
  <c r="F136" i="19"/>
  <c r="H140" i="19"/>
  <c r="F140" i="19"/>
  <c r="H144" i="19"/>
  <c r="F144" i="19"/>
  <c r="H148" i="19"/>
  <c r="F148" i="19"/>
  <c r="H152" i="19"/>
  <c r="F152" i="19"/>
  <c r="H156" i="19"/>
  <c r="F156" i="19"/>
  <c r="H160" i="19"/>
  <c r="F160" i="19"/>
  <c r="H164" i="19"/>
  <c r="F164" i="19"/>
  <c r="H168" i="19"/>
  <c r="F168" i="19"/>
  <c r="H172" i="19"/>
  <c r="F172" i="19"/>
  <c r="H176" i="19"/>
  <c r="F176" i="19"/>
  <c r="H180" i="19"/>
  <c r="F180" i="19"/>
  <c r="H184" i="19"/>
  <c r="F184" i="19"/>
  <c r="H188" i="19"/>
  <c r="F188" i="19"/>
  <c r="H192" i="19"/>
  <c r="F192" i="19"/>
  <c r="H196" i="19"/>
  <c r="F196" i="19"/>
  <c r="H200" i="19"/>
  <c r="F200" i="19"/>
  <c r="H204" i="19"/>
  <c r="F204" i="19"/>
  <c r="H208" i="19"/>
  <c r="F208" i="19"/>
  <c r="H212" i="19"/>
  <c r="F212" i="19"/>
  <c r="H216" i="19"/>
  <c r="F216" i="19"/>
  <c r="H220" i="19"/>
  <c r="F220" i="19"/>
  <c r="H224" i="19"/>
  <c r="F224" i="19"/>
  <c r="H228" i="19"/>
  <c r="F228" i="19"/>
  <c r="H232" i="19"/>
  <c r="F232" i="19"/>
  <c r="H236" i="19"/>
  <c r="F236" i="19"/>
  <c r="H240" i="19"/>
  <c r="F240" i="19"/>
  <c r="H244" i="19"/>
  <c r="F244" i="19"/>
  <c r="H248" i="19"/>
  <c r="F248" i="19"/>
  <c r="H252" i="19"/>
  <c r="F252" i="19"/>
  <c r="H256" i="19"/>
  <c r="F256" i="19"/>
  <c r="H260" i="19"/>
  <c r="F260" i="19"/>
  <c r="H264" i="19"/>
  <c r="F264" i="19"/>
  <c r="H268" i="19"/>
  <c r="F268" i="19"/>
  <c r="H272" i="19"/>
  <c r="F272" i="19"/>
  <c r="H276" i="19"/>
  <c r="F276" i="19"/>
  <c r="H280" i="19"/>
  <c r="F280" i="19"/>
  <c r="H284" i="19"/>
  <c r="F284" i="19"/>
  <c r="H288" i="19"/>
  <c r="F288" i="19"/>
  <c r="H292" i="19"/>
  <c r="F292" i="19"/>
  <c r="H296" i="19"/>
  <c r="F296" i="19"/>
  <c r="H300" i="19"/>
  <c r="F300" i="19"/>
  <c r="H304" i="19"/>
  <c r="F304" i="19"/>
  <c r="H308" i="19"/>
  <c r="F308" i="19"/>
  <c r="H312" i="19"/>
  <c r="F312" i="19"/>
  <c r="H316" i="19"/>
  <c r="F316" i="19"/>
  <c r="H320" i="19"/>
  <c r="F320" i="19"/>
  <c r="H324" i="19"/>
  <c r="F324" i="19"/>
  <c r="H328" i="19"/>
  <c r="F328" i="19"/>
  <c r="H332" i="19"/>
  <c r="F332" i="19"/>
  <c r="H336" i="19"/>
  <c r="F336" i="19"/>
  <c r="H340" i="19"/>
  <c r="F340" i="19"/>
  <c r="H344" i="19"/>
  <c r="F344" i="19"/>
  <c r="H348" i="19"/>
  <c r="F348" i="19"/>
  <c r="H352" i="19"/>
  <c r="F352" i="19"/>
  <c r="H356" i="19"/>
  <c r="F356" i="19"/>
  <c r="H360" i="19"/>
  <c r="F360" i="19"/>
  <c r="H364" i="19"/>
  <c r="F364" i="19"/>
  <c r="H368" i="19"/>
  <c r="F368" i="19"/>
  <c r="H372" i="19"/>
  <c r="F372" i="19"/>
  <c r="H376" i="19"/>
  <c r="F376" i="19"/>
  <c r="H380" i="19"/>
  <c r="F380" i="19"/>
  <c r="H384" i="19"/>
  <c r="F384" i="19"/>
  <c r="I384" i="19"/>
  <c r="F387" i="19"/>
  <c r="H387" i="19" s="1"/>
  <c r="I391" i="19"/>
  <c r="I394" i="19"/>
  <c r="F396" i="19"/>
  <c r="H396" i="19" s="1"/>
  <c r="I396" i="19"/>
  <c r="H401" i="19"/>
  <c r="F401" i="19"/>
  <c r="H406" i="19"/>
  <c r="F406" i="19"/>
  <c r="G406" i="19"/>
  <c r="F415" i="19"/>
  <c r="H415" i="19" s="1"/>
  <c r="I415" i="19"/>
  <c r="F422" i="19"/>
  <c r="H422" i="19" s="1"/>
  <c r="G422" i="19"/>
  <c r="F424" i="19"/>
  <c r="H424" i="19" s="1"/>
  <c r="I424" i="19"/>
  <c r="G424" i="19"/>
  <c r="I433" i="19"/>
  <c r="H439" i="19"/>
  <c r="F439" i="19"/>
  <c r="I439" i="19"/>
  <c r="G439" i="19"/>
  <c r="F441" i="19"/>
  <c r="H441" i="19" s="1"/>
  <c r="H454" i="19"/>
  <c r="F454" i="19"/>
  <c r="G454" i="19"/>
  <c r="F456" i="19"/>
  <c r="H456" i="19" s="1"/>
  <c r="I456" i="19"/>
  <c r="G456" i="19"/>
  <c r="I465" i="19"/>
  <c r="H476" i="19"/>
  <c r="F476" i="19"/>
  <c r="I476" i="19"/>
  <c r="G476" i="19"/>
  <c r="H478" i="19"/>
  <c r="F478" i="19"/>
  <c r="I478" i="19"/>
  <c r="G478" i="19"/>
  <c r="H492" i="19"/>
  <c r="F492" i="19"/>
  <c r="I492" i="19"/>
  <c r="G492" i="19"/>
  <c r="H498" i="19"/>
  <c r="F498" i="19"/>
  <c r="I498" i="19"/>
  <c r="G498" i="19"/>
  <c r="H525" i="19"/>
  <c r="F525" i="19"/>
  <c r="I525" i="19"/>
  <c r="G525" i="19"/>
  <c r="H553" i="19"/>
  <c r="F553" i="19"/>
  <c r="I553" i="19"/>
  <c r="G553" i="19"/>
  <c r="H562" i="19"/>
  <c r="F562" i="19"/>
  <c r="G562" i="19"/>
  <c r="I562" i="19"/>
  <c r="H596" i="19"/>
  <c r="F596" i="19"/>
  <c r="G596" i="19"/>
  <c r="I596" i="19"/>
  <c r="H598" i="19"/>
  <c r="F598" i="19"/>
  <c r="G598" i="19"/>
  <c r="I598" i="19"/>
  <c r="F613" i="19"/>
  <c r="H613" i="19" s="1"/>
  <c r="I613" i="19"/>
  <c r="G613" i="19"/>
  <c r="H634" i="19"/>
  <c r="F634" i="19"/>
  <c r="G634" i="19"/>
  <c r="I634" i="19"/>
  <c r="H686" i="19"/>
  <c r="F686" i="19"/>
  <c r="G686" i="19"/>
  <c r="I686" i="19"/>
  <c r="H718" i="19"/>
  <c r="F718" i="19"/>
  <c r="G718" i="19"/>
  <c r="I718" i="19"/>
  <c r="H750" i="19"/>
  <c r="F750" i="19"/>
  <c r="G750" i="19"/>
  <c r="I750" i="19"/>
  <c r="H782" i="19"/>
  <c r="F782" i="19"/>
  <c r="G782" i="19"/>
  <c r="I782" i="19"/>
  <c r="H512" i="19"/>
  <c r="F512" i="19"/>
  <c r="G512" i="19"/>
  <c r="F515" i="19"/>
  <c r="H515" i="19" s="1"/>
  <c r="F544" i="19"/>
  <c r="H544" i="19" s="1"/>
  <c r="G544" i="19"/>
  <c r="H547" i="19"/>
  <c r="F547" i="19"/>
  <c r="H561" i="19"/>
  <c r="F561" i="19"/>
  <c r="I561" i="19"/>
  <c r="F576" i="19"/>
  <c r="H576" i="19" s="1"/>
  <c r="G576" i="19"/>
  <c r="I576" i="19"/>
  <c r="F593" i="19"/>
  <c r="H593" i="19" s="1"/>
  <c r="I593" i="19"/>
  <c r="H608" i="19"/>
  <c r="F608" i="19"/>
  <c r="G608" i="19"/>
  <c r="I608" i="19"/>
  <c r="H625" i="19"/>
  <c r="F625" i="19"/>
  <c r="I625" i="19"/>
  <c r="F640" i="19"/>
  <c r="H640" i="19" s="1"/>
  <c r="G640" i="19"/>
  <c r="I640" i="19"/>
  <c r="F657" i="19"/>
  <c r="H657" i="19" s="1"/>
  <c r="I657" i="19"/>
  <c r="H664" i="19"/>
  <c r="F664" i="19"/>
  <c r="G664" i="19"/>
  <c r="I664" i="19"/>
  <c r="H668" i="19"/>
  <c r="F668" i="19"/>
  <c r="G668" i="19"/>
  <c r="I668" i="19"/>
  <c r="F672" i="19"/>
  <c r="H672" i="19" s="1"/>
  <c r="G672" i="19"/>
  <c r="I672" i="19"/>
  <c r="H676" i="19"/>
  <c r="F676" i="19"/>
  <c r="G676" i="19"/>
  <c r="I676" i="19"/>
  <c r="H680" i="19"/>
  <c r="F680" i="19"/>
  <c r="G680" i="19"/>
  <c r="I680" i="19"/>
  <c r="F684" i="19"/>
  <c r="H684" i="19" s="1"/>
  <c r="G684" i="19"/>
  <c r="I684" i="19"/>
  <c r="H688" i="19"/>
  <c r="F688" i="19"/>
  <c r="G688" i="19"/>
  <c r="I688" i="19"/>
  <c r="F692" i="19"/>
  <c r="H692" i="19" s="1"/>
  <c r="G692" i="19"/>
  <c r="I692" i="19"/>
  <c r="H696" i="19"/>
  <c r="F696" i="19"/>
  <c r="G696" i="19"/>
  <c r="I696" i="19"/>
  <c r="F700" i="19"/>
  <c r="H700" i="19" s="1"/>
  <c r="G700" i="19"/>
  <c r="I700" i="19"/>
  <c r="H704" i="19"/>
  <c r="F704" i="19"/>
  <c r="G704" i="19"/>
  <c r="I704" i="19"/>
  <c r="F708" i="19"/>
  <c r="H708" i="19" s="1"/>
  <c r="G708" i="19"/>
  <c r="I708" i="19"/>
  <c r="H712" i="19"/>
  <c r="F712" i="19"/>
  <c r="G712" i="19"/>
  <c r="I712" i="19"/>
  <c r="F716" i="19"/>
  <c r="H716" i="19" s="1"/>
  <c r="G716" i="19"/>
  <c r="I716" i="19"/>
  <c r="H720" i="19"/>
  <c r="F720" i="19"/>
  <c r="G720" i="19"/>
  <c r="I720" i="19"/>
  <c r="H724" i="19"/>
  <c r="F724" i="19"/>
  <c r="G724" i="19"/>
  <c r="I724" i="19"/>
  <c r="H728" i="19"/>
  <c r="F728" i="19"/>
  <c r="G728" i="19"/>
  <c r="I728" i="19"/>
  <c r="F732" i="19"/>
  <c r="H732" i="19" s="1"/>
  <c r="G732" i="19"/>
  <c r="I732" i="19"/>
  <c r="H736" i="19"/>
  <c r="F736" i="19"/>
  <c r="G736" i="19"/>
  <c r="I736" i="19"/>
  <c r="H740" i="19"/>
  <c r="F740" i="19"/>
  <c r="G740" i="19"/>
  <c r="I740" i="19"/>
  <c r="H744" i="19"/>
  <c r="F744" i="19"/>
  <c r="G744" i="19"/>
  <c r="I744" i="19"/>
  <c r="F748" i="19"/>
  <c r="H748" i="19" s="1"/>
  <c r="G748" i="19"/>
  <c r="I748" i="19"/>
  <c r="H752" i="19"/>
  <c r="F752" i="19"/>
  <c r="G752" i="19"/>
  <c r="I752" i="19"/>
  <c r="H756" i="19"/>
  <c r="F756" i="19"/>
  <c r="G756" i="19"/>
  <c r="I756" i="19"/>
  <c r="H760" i="19"/>
  <c r="F760" i="19"/>
  <c r="G760" i="19"/>
  <c r="I760" i="19"/>
  <c r="F764" i="19"/>
  <c r="H764" i="19" s="1"/>
  <c r="G764" i="19"/>
  <c r="I764" i="19"/>
  <c r="H768" i="19"/>
  <c r="F768" i="19"/>
  <c r="G768" i="19"/>
  <c r="I768" i="19"/>
  <c r="H772" i="19"/>
  <c r="F772" i="19"/>
  <c r="G772" i="19"/>
  <c r="I772" i="19"/>
  <c r="H776" i="19"/>
  <c r="F776" i="19"/>
  <c r="G776" i="19"/>
  <c r="I776" i="19"/>
  <c r="F780" i="19"/>
  <c r="H780" i="19" s="1"/>
  <c r="G780" i="19"/>
  <c r="I780" i="19"/>
  <c r="H784" i="19"/>
  <c r="F784" i="19"/>
  <c r="G784" i="19"/>
  <c r="I784" i="19"/>
  <c r="H788" i="19"/>
  <c r="F788" i="19"/>
  <c r="G788" i="19"/>
  <c r="I788" i="19"/>
  <c r="H792" i="19"/>
  <c r="F792" i="19"/>
  <c r="G792" i="19"/>
  <c r="I792" i="19"/>
  <c r="H796" i="19"/>
  <c r="F796" i="19"/>
  <c r="G796" i="19"/>
  <c r="I796" i="19"/>
  <c r="H800" i="19"/>
  <c r="F800" i="19"/>
  <c r="G800" i="19"/>
  <c r="I800" i="19"/>
  <c r="H804" i="19"/>
  <c r="F804" i="19"/>
  <c r="G804" i="19"/>
  <c r="I804" i="19"/>
  <c r="H808" i="19"/>
  <c r="F808" i="19"/>
  <c r="G808" i="19"/>
  <c r="I808" i="19"/>
  <c r="I512" i="19"/>
  <c r="G515" i="19"/>
  <c r="H532" i="19"/>
  <c r="F532" i="19"/>
  <c r="G532" i="19"/>
  <c r="F535" i="19"/>
  <c r="H535" i="19"/>
  <c r="I544" i="19"/>
  <c r="G547" i="19"/>
  <c r="G561" i="19"/>
  <c r="H573" i="19"/>
  <c r="F573" i="19"/>
  <c r="I573" i="19"/>
  <c r="F588" i="19"/>
  <c r="H588" i="19" s="1"/>
  <c r="G588" i="19"/>
  <c r="I588" i="19"/>
  <c r="G593" i="19"/>
  <c r="F605" i="19"/>
  <c r="H605" i="19" s="1"/>
  <c r="I605" i="19"/>
  <c r="F620" i="19"/>
  <c r="H620" i="19" s="1"/>
  <c r="G620" i="19"/>
  <c r="I620" i="19"/>
  <c r="G625" i="19"/>
  <c r="H637" i="19"/>
  <c r="F637" i="19"/>
  <c r="I637" i="19"/>
  <c r="F652" i="19"/>
  <c r="H652" i="19" s="1"/>
  <c r="G652" i="19"/>
  <c r="I652" i="19"/>
  <c r="G657" i="19"/>
  <c r="H811" i="19"/>
  <c r="F811" i="19"/>
  <c r="I811" i="19"/>
  <c r="G811" i="19"/>
  <c r="I515" i="19"/>
  <c r="F520" i="19"/>
  <c r="H520" i="19" s="1"/>
  <c r="G520" i="19"/>
  <c r="H523" i="19"/>
  <c r="F523" i="19"/>
  <c r="I532" i="19"/>
  <c r="G535" i="19"/>
  <c r="I547" i="19"/>
  <c r="F552" i="19"/>
  <c r="H552" i="19" s="1"/>
  <c r="G552" i="19"/>
  <c r="H555" i="19"/>
  <c r="F555" i="19"/>
  <c r="H568" i="19"/>
  <c r="F568" i="19"/>
  <c r="G568" i="19"/>
  <c r="I568" i="19"/>
  <c r="G573" i="19"/>
  <c r="F585" i="19"/>
  <c r="H585" i="19"/>
  <c r="I585" i="19"/>
  <c r="H600" i="19"/>
  <c r="F600" i="19"/>
  <c r="G600" i="19"/>
  <c r="I600" i="19"/>
  <c r="G605" i="19"/>
  <c r="F617" i="19"/>
  <c r="H617" i="19" s="1"/>
  <c r="I617" i="19"/>
  <c r="H632" i="19"/>
  <c r="F632" i="19"/>
  <c r="G632" i="19"/>
  <c r="I632" i="19"/>
  <c r="G637" i="19"/>
  <c r="F649" i="19"/>
  <c r="H649" i="19" s="1"/>
  <c r="I649" i="19"/>
  <c r="F505" i="19"/>
  <c r="H505" i="19" s="1"/>
  <c r="I505" i="19"/>
  <c r="F508" i="19"/>
  <c r="H508" i="19" s="1"/>
  <c r="G508" i="19"/>
  <c r="H511" i="19"/>
  <c r="F511" i="19"/>
  <c r="F534" i="19"/>
  <c r="H534" i="19" s="1"/>
  <c r="I535" i="19"/>
  <c r="F537" i="19"/>
  <c r="H537" i="19"/>
  <c r="I537" i="19"/>
  <c r="H540" i="19"/>
  <c r="F540" i="19"/>
  <c r="G540" i="19"/>
  <c r="F543" i="19"/>
  <c r="H543" i="19" s="1"/>
  <c r="I552" i="19"/>
  <c r="G555" i="19"/>
  <c r="F565" i="19"/>
  <c r="H565" i="19" s="1"/>
  <c r="I565" i="19"/>
  <c r="H580" i="19"/>
  <c r="F580" i="19"/>
  <c r="G580" i="19"/>
  <c r="I580" i="19"/>
  <c r="G585" i="19"/>
  <c r="F597" i="19"/>
  <c r="H597" i="19" s="1"/>
  <c r="I597" i="19"/>
  <c r="H612" i="19"/>
  <c r="F612" i="19"/>
  <c r="G612" i="19"/>
  <c r="I612" i="19"/>
  <c r="G617" i="19"/>
  <c r="F629" i="19"/>
  <c r="H629" i="19" s="1"/>
  <c r="I629" i="19"/>
  <c r="H644" i="19"/>
  <c r="F644" i="19"/>
  <c r="G644" i="19"/>
  <c r="I644" i="19"/>
  <c r="G649" i="19"/>
  <c r="F661" i="19"/>
  <c r="H661" i="19" s="1"/>
  <c r="I661" i="19"/>
  <c r="F809" i="19"/>
  <c r="H809" i="19" s="1"/>
  <c r="I809" i="19"/>
  <c r="G809" i="19"/>
  <c r="G505" i="19"/>
  <c r="I508" i="19"/>
  <c r="G511" i="19"/>
  <c r="F528" i="19"/>
  <c r="H528" i="19" s="1"/>
  <c r="G528" i="19"/>
  <c r="H531" i="19"/>
  <c r="F531" i="19"/>
  <c r="G534" i="19"/>
  <c r="G537" i="19"/>
  <c r="I540" i="19"/>
  <c r="G543" i="19"/>
  <c r="H557" i="19"/>
  <c r="F557" i="19"/>
  <c r="I557" i="19"/>
  <c r="F560" i="19"/>
  <c r="H560" i="19" s="1"/>
  <c r="G560" i="19"/>
  <c r="I560" i="19"/>
  <c r="F577" i="19"/>
  <c r="H577" i="19" s="1"/>
  <c r="I577" i="19"/>
  <c r="H582" i="19"/>
  <c r="F582" i="19"/>
  <c r="G582" i="19"/>
  <c r="F592" i="19"/>
  <c r="H592" i="19" s="1"/>
  <c r="G592" i="19"/>
  <c r="I592" i="19"/>
  <c r="F609" i="19"/>
  <c r="H609" i="19" s="1"/>
  <c r="I609" i="19"/>
  <c r="F614" i="19"/>
  <c r="H614" i="19" s="1"/>
  <c r="G614" i="19"/>
  <c r="F624" i="19"/>
  <c r="H624" i="19" s="1"/>
  <c r="G624" i="19"/>
  <c r="I624" i="19"/>
  <c r="F641" i="19"/>
  <c r="H641" i="19"/>
  <c r="I641" i="19"/>
  <c r="H646" i="19"/>
  <c r="F646" i="19"/>
  <c r="G646" i="19"/>
  <c r="F656" i="19"/>
  <c r="H656" i="19" s="1"/>
  <c r="G656" i="19"/>
  <c r="I656" i="19"/>
  <c r="F665" i="19"/>
  <c r="H665" i="19" s="1"/>
  <c r="I665" i="19"/>
  <c r="G665" i="19"/>
  <c r="F669" i="19"/>
  <c r="H669" i="19" s="1"/>
  <c r="I669" i="19"/>
  <c r="G669" i="19"/>
  <c r="F673" i="19"/>
  <c r="H673" i="19"/>
  <c r="I673" i="19"/>
  <c r="G673" i="19"/>
  <c r="F677" i="19"/>
  <c r="H677" i="19" s="1"/>
  <c r="I677" i="19"/>
  <c r="G677" i="19"/>
  <c r="F681" i="19"/>
  <c r="H681" i="19"/>
  <c r="I681" i="19"/>
  <c r="G681" i="19"/>
  <c r="F685" i="19"/>
  <c r="H685" i="19" s="1"/>
  <c r="I685" i="19"/>
  <c r="G685" i="19"/>
  <c r="F689" i="19"/>
  <c r="H689" i="19" s="1"/>
  <c r="I689" i="19"/>
  <c r="G689" i="19"/>
  <c r="F693" i="19"/>
  <c r="H693" i="19" s="1"/>
  <c r="I693" i="19"/>
  <c r="G693" i="19"/>
  <c r="F697" i="19"/>
  <c r="H697" i="19" s="1"/>
  <c r="I697" i="19"/>
  <c r="G697" i="19"/>
  <c r="F701" i="19"/>
  <c r="H701" i="19" s="1"/>
  <c r="I701" i="19"/>
  <c r="G701" i="19"/>
  <c r="F705" i="19"/>
  <c r="H705" i="19" s="1"/>
  <c r="I705" i="19"/>
  <c r="G705" i="19"/>
  <c r="F709" i="19"/>
  <c r="H709" i="19" s="1"/>
  <c r="I709" i="19"/>
  <c r="G709" i="19"/>
  <c r="F713" i="19"/>
  <c r="H713" i="19" s="1"/>
  <c r="I713" i="19"/>
  <c r="G713" i="19"/>
  <c r="F717" i="19"/>
  <c r="H717" i="19" s="1"/>
  <c r="I717" i="19"/>
  <c r="G717" i="19"/>
  <c r="F721" i="19"/>
  <c r="H721" i="19" s="1"/>
  <c r="I721" i="19"/>
  <c r="G721" i="19"/>
  <c r="F725" i="19"/>
  <c r="H725" i="19" s="1"/>
  <c r="I725" i="19"/>
  <c r="G725" i="19"/>
  <c r="F729" i="19"/>
  <c r="H729" i="19" s="1"/>
  <c r="I729" i="19"/>
  <c r="G729" i="19"/>
  <c r="F733" i="19"/>
  <c r="H733" i="19" s="1"/>
  <c r="I733" i="19"/>
  <c r="G733" i="19"/>
  <c r="F737" i="19"/>
  <c r="H737" i="19" s="1"/>
  <c r="I737" i="19"/>
  <c r="G737" i="19"/>
  <c r="F741" i="19"/>
  <c r="H741" i="19" s="1"/>
  <c r="I741" i="19"/>
  <c r="G741" i="19"/>
  <c r="F745" i="19"/>
  <c r="H745" i="19"/>
  <c r="I745" i="19"/>
  <c r="G745" i="19"/>
  <c r="F749" i="19"/>
  <c r="H749" i="19" s="1"/>
  <c r="I749" i="19"/>
  <c r="G749" i="19"/>
  <c r="F753" i="19"/>
  <c r="H753" i="19" s="1"/>
  <c r="I753" i="19"/>
  <c r="G753" i="19"/>
  <c r="F757" i="19"/>
  <c r="H757" i="19" s="1"/>
  <c r="I757" i="19"/>
  <c r="G757" i="19"/>
  <c r="F761" i="19"/>
  <c r="H761" i="19"/>
  <c r="I761" i="19"/>
  <c r="G761" i="19"/>
  <c r="F765" i="19"/>
  <c r="H765" i="19" s="1"/>
  <c r="I765" i="19"/>
  <c r="G765" i="19"/>
  <c r="F769" i="19"/>
  <c r="H769" i="19" s="1"/>
  <c r="I769" i="19"/>
  <c r="G769" i="19"/>
  <c r="F773" i="19"/>
  <c r="H773" i="19" s="1"/>
  <c r="I773" i="19"/>
  <c r="G773" i="19"/>
  <c r="F777" i="19"/>
  <c r="H777" i="19" s="1"/>
  <c r="I777" i="19"/>
  <c r="G777" i="19"/>
  <c r="F781" i="19"/>
  <c r="H781" i="19" s="1"/>
  <c r="I781" i="19"/>
  <c r="G781" i="19"/>
  <c r="F785" i="19"/>
  <c r="H785" i="19" s="1"/>
  <c r="I785" i="19"/>
  <c r="G785" i="19"/>
  <c r="F789" i="19"/>
  <c r="H789" i="19" s="1"/>
  <c r="I789" i="19"/>
  <c r="G789" i="19"/>
  <c r="F793" i="19"/>
  <c r="H793" i="19"/>
  <c r="I793" i="19"/>
  <c r="G793" i="19"/>
  <c r="F797" i="19"/>
  <c r="H797" i="19" s="1"/>
  <c r="I797" i="19"/>
  <c r="G797" i="19"/>
  <c r="F801" i="19"/>
  <c r="H801" i="19"/>
  <c r="I801" i="19"/>
  <c r="G801" i="19"/>
  <c r="F805" i="19"/>
  <c r="H805" i="19" s="1"/>
  <c r="I805" i="19"/>
  <c r="G805" i="19"/>
  <c r="F501" i="19"/>
  <c r="H501" i="19" s="1"/>
  <c r="I501" i="19"/>
  <c r="H504" i="19"/>
  <c r="F504" i="19"/>
  <c r="I511" i="19"/>
  <c r="F513" i="19"/>
  <c r="H513" i="19" s="1"/>
  <c r="I513" i="19"/>
  <c r="H516" i="19"/>
  <c r="F516" i="19"/>
  <c r="G516" i="19"/>
  <c r="F519" i="19"/>
  <c r="H519" i="19"/>
  <c r="I528" i="19"/>
  <c r="G531" i="19"/>
  <c r="I534" i="19"/>
  <c r="H542" i="19"/>
  <c r="F542" i="19"/>
  <c r="I543" i="19"/>
  <c r="F545" i="19"/>
  <c r="H545" i="19" s="1"/>
  <c r="I545" i="19"/>
  <c r="H548" i="19"/>
  <c r="F548" i="19"/>
  <c r="G548" i="19"/>
  <c r="F551" i="19"/>
  <c r="H551" i="19" s="1"/>
  <c r="G557" i="19"/>
  <c r="H572" i="19"/>
  <c r="F572" i="19"/>
  <c r="G572" i="19"/>
  <c r="I572" i="19"/>
  <c r="G577" i="19"/>
  <c r="I582" i="19"/>
  <c r="H589" i="19"/>
  <c r="F589" i="19"/>
  <c r="I589" i="19"/>
  <c r="F604" i="19"/>
  <c r="H604" i="19" s="1"/>
  <c r="G604" i="19"/>
  <c r="I604" i="19"/>
  <c r="G609" i="19"/>
  <c r="I614" i="19"/>
  <c r="F621" i="19"/>
  <c r="H621" i="19" s="1"/>
  <c r="I621" i="19"/>
  <c r="H636" i="19"/>
  <c r="F636" i="19"/>
  <c r="G636" i="19"/>
  <c r="I636" i="19"/>
  <c r="G641" i="19"/>
  <c r="I646" i="19"/>
  <c r="F653" i="19"/>
  <c r="H653" i="19" s="1"/>
  <c r="I653" i="19"/>
  <c r="F477" i="19"/>
  <c r="H477" i="19" s="1"/>
  <c r="F481" i="19"/>
  <c r="H481" i="19" s="1"/>
  <c r="F485" i="19"/>
  <c r="H485" i="19" s="1"/>
  <c r="F489" i="19"/>
  <c r="H489" i="19" s="1"/>
  <c r="F493" i="19"/>
  <c r="H493" i="19" s="1"/>
  <c r="F497" i="19"/>
  <c r="H497" i="19" s="1"/>
  <c r="F507" i="19"/>
  <c r="H507" i="19" s="1"/>
  <c r="F530" i="19"/>
  <c r="H530" i="19" s="1"/>
  <c r="F533" i="19"/>
  <c r="H533" i="19" s="1"/>
  <c r="I533" i="19"/>
  <c r="H536" i="19"/>
  <c r="F536" i="19"/>
  <c r="G536" i="19"/>
  <c r="F539" i="19"/>
  <c r="H539" i="19" s="1"/>
  <c r="F569" i="19"/>
  <c r="H569" i="19" s="1"/>
  <c r="I569" i="19"/>
  <c r="F574" i="19"/>
  <c r="H574" i="19" s="1"/>
  <c r="G574" i="19"/>
  <c r="F584" i="19"/>
  <c r="H584" i="19" s="1"/>
  <c r="G584" i="19"/>
  <c r="I584" i="19"/>
  <c r="F601" i="19"/>
  <c r="H601" i="19" s="1"/>
  <c r="I601" i="19"/>
  <c r="H606" i="19"/>
  <c r="F606" i="19"/>
  <c r="G606" i="19"/>
  <c r="F616" i="19"/>
  <c r="H616" i="19"/>
  <c r="G616" i="19"/>
  <c r="I616" i="19"/>
  <c r="F633" i="19"/>
  <c r="H633" i="19" s="1"/>
  <c r="I633" i="19"/>
  <c r="F638" i="19"/>
  <c r="H638" i="19" s="1"/>
  <c r="G638" i="19"/>
  <c r="F648" i="19"/>
  <c r="H648" i="19" s="1"/>
  <c r="G648" i="19"/>
  <c r="I648" i="19"/>
  <c r="F810" i="19"/>
  <c r="H810" i="19" s="1"/>
  <c r="I810" i="19"/>
  <c r="G810" i="19"/>
  <c r="F563" i="19"/>
  <c r="H563" i="19" s="1"/>
  <c r="F567" i="19"/>
  <c r="H567" i="19" s="1"/>
  <c r="F571" i="19"/>
  <c r="H571" i="19" s="1"/>
  <c r="F575" i="19"/>
  <c r="H575" i="19"/>
  <c r="F579" i="19"/>
  <c r="H579" i="19" s="1"/>
  <c r="F583" i="19"/>
  <c r="H583" i="19" s="1"/>
  <c r="F587" i="19"/>
  <c r="H587" i="19" s="1"/>
  <c r="F591" i="19"/>
  <c r="H591" i="19"/>
  <c r="F595" i="19"/>
  <c r="H595" i="19" s="1"/>
  <c r="F599" i="19"/>
  <c r="H599" i="19" s="1"/>
  <c r="F603" i="19"/>
  <c r="H603" i="19" s="1"/>
  <c r="F607" i="19"/>
  <c r="H607" i="19" s="1"/>
  <c r="F611" i="19"/>
  <c r="H611" i="19" s="1"/>
  <c r="F615" i="19"/>
  <c r="H615" i="19" s="1"/>
  <c r="F619" i="19"/>
  <c r="H619" i="19" s="1"/>
  <c r="F623" i="19"/>
  <c r="H623" i="19" s="1"/>
  <c r="F627" i="19"/>
  <c r="H627" i="19" s="1"/>
  <c r="F631" i="19"/>
  <c r="H631" i="19" s="1"/>
  <c r="F635" i="19"/>
  <c r="H635" i="19" s="1"/>
  <c r="F639" i="19"/>
  <c r="H639" i="19" s="1"/>
  <c r="F643" i="19"/>
  <c r="H643" i="19" s="1"/>
  <c r="F647" i="19"/>
  <c r="H647" i="19" s="1"/>
  <c r="F651" i="19"/>
  <c r="H651" i="19" s="1"/>
  <c r="F655" i="19"/>
  <c r="H655" i="19" s="1"/>
  <c r="F659" i="19"/>
  <c r="H659" i="19" s="1"/>
  <c r="F663" i="19"/>
  <c r="H663" i="19"/>
  <c r="F667" i="19"/>
  <c r="H667" i="19" s="1"/>
  <c r="F671" i="19"/>
  <c r="H671" i="19" s="1"/>
  <c r="F675" i="19"/>
  <c r="H675" i="19" s="1"/>
  <c r="F679" i="19"/>
  <c r="H679" i="19" s="1"/>
  <c r="F683" i="19"/>
  <c r="H683" i="19" s="1"/>
  <c r="F687" i="19"/>
  <c r="H687" i="19" s="1"/>
  <c r="F691" i="19"/>
  <c r="H691" i="19" s="1"/>
  <c r="F695" i="19"/>
  <c r="H695" i="19" s="1"/>
  <c r="F699" i="19"/>
  <c r="H699" i="19" s="1"/>
  <c r="F703" i="19"/>
  <c r="H703" i="19" s="1"/>
  <c r="F707" i="19"/>
  <c r="H707" i="19" s="1"/>
  <c r="F711" i="19"/>
  <c r="H711" i="19" s="1"/>
  <c r="F715" i="19"/>
  <c r="H715" i="19" s="1"/>
  <c r="F719" i="19"/>
  <c r="H719" i="19" s="1"/>
  <c r="F723" i="19"/>
  <c r="H723" i="19" s="1"/>
  <c r="F727" i="19"/>
  <c r="H727" i="19" s="1"/>
  <c r="F731" i="19"/>
  <c r="H731" i="19" s="1"/>
  <c r="F735" i="19"/>
  <c r="H735" i="19" s="1"/>
  <c r="F739" i="19"/>
  <c r="H739" i="19" s="1"/>
  <c r="F743" i="19"/>
  <c r="H743" i="19" s="1"/>
  <c r="F747" i="19"/>
  <c r="H747" i="19" s="1"/>
  <c r="F751" i="19"/>
  <c r="H751" i="19" s="1"/>
  <c r="F755" i="19"/>
  <c r="H755" i="19" s="1"/>
  <c r="F759" i="19"/>
  <c r="H759" i="19" s="1"/>
  <c r="F763" i="19"/>
  <c r="H763" i="19" s="1"/>
  <c r="F767" i="19"/>
  <c r="H767" i="19" s="1"/>
  <c r="F771" i="19"/>
  <c r="H771" i="19" s="1"/>
  <c r="F775" i="19"/>
  <c r="H775" i="19" s="1"/>
  <c r="F779" i="19"/>
  <c r="H779" i="19" s="1"/>
  <c r="F783" i="19"/>
  <c r="H783" i="19" s="1"/>
  <c r="F787" i="19"/>
  <c r="H787" i="19" s="1"/>
  <c r="F791" i="19"/>
  <c r="H791" i="19" s="1"/>
  <c r="F795" i="19"/>
  <c r="H795" i="19" s="1"/>
  <c r="F799" i="19"/>
  <c r="H799" i="19" s="1"/>
  <c r="F803" i="19"/>
  <c r="H803" i="19" s="1"/>
  <c r="F807" i="19"/>
  <c r="H807" i="19" s="1"/>
  <c r="I663" i="19"/>
  <c r="I667" i="19"/>
  <c r="I671" i="19"/>
  <c r="I675" i="19"/>
  <c r="I679" i="19"/>
  <c r="I683" i="19"/>
  <c r="I687" i="19"/>
  <c r="I691" i="19"/>
  <c r="I695" i="19"/>
  <c r="I699" i="19"/>
  <c r="I703" i="19"/>
  <c r="I707" i="19"/>
  <c r="I711" i="19"/>
  <c r="I715" i="19"/>
  <c r="I719" i="19"/>
  <c r="I723" i="19"/>
  <c r="I727" i="19"/>
  <c r="I731" i="19"/>
  <c r="I735" i="19"/>
  <c r="I739" i="19"/>
  <c r="I743" i="19"/>
  <c r="I747" i="19"/>
  <c r="I751" i="19"/>
  <c r="I755" i="19"/>
  <c r="I759" i="19"/>
  <c r="I763" i="19"/>
  <c r="I767" i="19"/>
  <c r="I771" i="19"/>
  <c r="I775" i="19"/>
  <c r="I779" i="19"/>
  <c r="I783" i="19"/>
  <c r="I787" i="19"/>
  <c r="I791" i="19"/>
  <c r="I795" i="19"/>
  <c r="I799" i="19"/>
  <c r="I803" i="19"/>
  <c r="I807" i="19"/>
</calcChain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5" minRefreshableVersion="5" saveData="1">
    <dbPr connection="Data Model Connection" command="PaySet_plainginDate_UTC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ModelConnection_ExternalData_11" description="Модель данных" type="5" refreshedVersion="5" minRefreshableVersion="5" saveData="1">
    <dbPr connection="Data Model Connection" command="Платежи" commandType="3"/>
    <extLst>
      <ext xmlns:x15="http://schemas.microsoft.com/office/spreadsheetml/2010/11/main" uri="{DE250136-89BD-433C-8126-D09CA5730AF9}">
        <x15:connection id="" model="1"/>
      </ext>
    </extLst>
  </connection>
  <connection id="3" keepAlive="1" name="ModelConnection_ExternalData_12" description="Модель данных" type="5" refreshedVersion="5" minRefreshableVersion="5" saveData="1">
    <dbPr connection="Data Model Connection" command="TDSheet" commandType="3"/>
    <extLst>
      <ext xmlns:x15="http://schemas.microsoft.com/office/spreadsheetml/2010/11/main" uri="{DE250136-89BD-433C-8126-D09CA5730AF9}">
        <x15:connection id="" model="1"/>
      </ext>
    </extLst>
  </connection>
  <connection id="4" name="Power Query - AccountSet" description="Соединение с запросом &quot;AccountSet&quot; в книге." type="100" refreshedVersion="5" minRefreshableVersion="5">
    <extLst>
      <ext xmlns:x15="http://schemas.microsoft.com/office/spreadsheetml/2010/11/main" uri="{DE250136-89BD-433C-8126-D09CA5730AF9}">
        <x15:connection id="864560cf-ea4a-4f7b-9119-fe0f29e56576">
          <x15:oledbPr connection="Provider=Microsoft.Mashup.OleDb.1;Data Source=$EmbeddedMashup(b9225bfb-9bac-43a7-b63b-42a64a928922)$;Location=AccountSet;Extended Properties=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LusxLdUAAAA4AQAAEwAcAEZvcm11bGFzL1NlY3Rpb24xLm0gohgAKKAUAAAAAAAAAAAAAAAAAAAAAAAAAAAAdY9NawIxEIbvC/sfQk4KS+KWnhQP0lLw0C6YHgriIU4GN5CPkmS3VPG/N9tV9OJcBt7hfR4mIiTtHRHjrhdlURaxlQEVWQH4ziWBiSyJwVQWJI/wXQDMSfMqk2RviGpC25S+45zznyMY3ykGwT4z9euk1RAZeMu/Nu8CQ68BI3+a1TVvwkE6fZSD9p8Ue+B0Wo2Wm7vOqtF52n5Ii0t6u9HdeTt0d5fWBq3vUTWpxfDiTWddzO1PuTfIBJr84yWd3PGrEx24tCJX8lrR87QstHtIXfwBUEsBAi0AFAACAAgAkJubRri94oiqAAAA+gAAABIAAAAAAAAAAAAAAAAAAAAAAENvbmZpZy9QYWNrYWdlLnhtbFBLAQItABQAAgAIAJCbm0YPyumrpAAAAOkAAAATAAAAAAAAAAAAAAAAAPYAAABbQ29udGVudF9UeXBlc10ueG1sUEsBAi0AFAACAAgAkJubRi7rMS3VAAAAOAEAABMAAAAAAAAAAAAAAAAA5wEAAEZvcm11bGFzL1NlY3Rpb24xLm1QSwUGAAAAAAMAAwDCAAAACQMAAAAA">
            <x15:dbTables>
              <x15:dbTable name="AccountSet"/>
            </x15:dbTables>
          </x15:oledbPr>
        </x15:connection>
      </ext>
    </extLst>
  </connection>
  <connection id="5" name="Power Query - ActivityPointerSet" description="Соединение с запросом &quot;ActivityPointerSet&quot; в книге." type="100" refreshedVersion="5" minRefreshableVersion="5">
    <extLst>
      <ext xmlns:x15="http://schemas.microsoft.com/office/spreadsheetml/2010/11/main" uri="{DE250136-89BD-433C-8126-D09CA5730AF9}">
        <x15:connection id="f765d021-29d1-4dd1-9415-ac8ca8855de0">
          <x15:oledbPr connection="Provider=Microsoft.Mashup.OleDb.1;Data Source=$EmbeddedMashup(b9225bfb-9bac-43a7-b63b-42a64a928922)$;Location=ActivityPointerSet;Extended Properties=&quot;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iJarCZkBAAA/BAAAEwAcAEZvcm11bGFzL1NlY3Rpb24xLm0gohgAKKAUAAAAAAAAAAAAAAAAAAAAAAAAAAAAjZJdS8MwFIbvB/sPId5MKKkVrxy7ED9g4KysQ4Sxiyw5bpE2GWlanWP/3bTZd+pHb9qec/I+75skB2aEkihx76jbbrVb+Zxq4OjGlkphls9KSAM6AYN6KAXTQvZJVKEZ2EJ8Rw0lDwC8g+fGLPLrMPz4YqkqOGE6uyJ8KWkmWE6YysLX4SABXQoGeXh5EUVhrGdUii9a0WulvGQhPg9qiO8gskSHXo2faAY97M/gyXpcSU2cyBAyVQKPzRz0rUqLTOZWZESnKZAEUht8U+004IIVwgPFxZuwChIHCO2Ao+UCbhUHW8RJMX23QvWnocbVUbAf7nMc4L7MDZUM9itx/CFBV027kM2BFynwe8lr0BBmVHMhZ3EtbqdsmvV50K5jneH7zwWVHB0At7FcZwhMae7CdRp24chsgFb4haYF4HX1uWuQTdHDemF+ozeYtXR/P45NnPZ/9LLdxX9ZaKAeHIOl1qdRXS7nYtMjrr79c33PScOZ/cfTwTXwFfamHtVMMJrW7COP3iLygxg5kfAHNsHaLSH/zNb9BlBLAQItABQAAgAIAJCbm0a4veKIqgAAAPoAAAASAAAAAAAAAAAAAAAAAAAAAABDb25maWcvUGFja2FnZS54bWxQSwECLQAUAAIACACQm5tGD8rpq6QAAADpAAAAEwAAAAAAAAAAAAAAAAD2AAAAW0NvbnRlbnRfVHlwZXNdLnhtbFBLAQItABQAAgAIAJCbm0aIlqsJmQEAAD8EAAATAAAAAAAAAAAAAAAAAOcBAABGb3JtdWxhcy9TZWN0aW9uMS5tUEsFBgAAAAADAAMAwgAAAM0DAAAAAA==&quot;">
            <x15:dbTables>
              <x15:dbTable name="ActivityPointerSet"/>
            </x15:dbTables>
          </x15:oledbPr>
        </x15:connection>
      </ext>
    </extLst>
  </connection>
  <connection id="6" keepAlive="1" name="Power Query - ConstantCreditCRM1" description="Connection to the 'ConstantCreditCRM' query in the workbook." type="5" refreshedVersion="5" saveData="1">
    <dbPr connection="Provider=Microsoft.Mashup.OleDb.1;Data Source=$EmbeddedMashup(b9225bfb-9bac-43a7-b63b-42a64a928922)$;Location=ConstantCreditCRM;Extended Properties=&quot;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KIpHuA4AAAARAAAAEwAcAEZvcm11bGFzL1NlY3Rpb24xLm0gohgAKKAUAAAAAAAAAAAAAAAAAAAAAAAAAAAAK05NLsnMz1MIhtCG1gBQSwECLQAUAAIACACQm5tGuL3iiKoAAAD6AAAAEgAAAAAAAAAAAAAAAAAAAAAAQ29uZmlnL1BhY2thZ2UueG1sUEsBAi0AFAACAAgAkJubRg/K6aukAAAA6QAAABMAAAAAAAAAAAAAAAAA9gAAAFtDb250ZW50X1R5cGVzXS54bWxQSwECLQAUAAIACACQm5tGKIpHuA4AAAARAAAAEwAAAAAAAAAAAAAAAADnAQAARm9ybXVsYXMvU2VjdGlvbjEubVBLBQYAAAAAAwADAMIAAABCAgAAAAA=&quot;" command="ConstantCreditCRM" commandType="4"/>
  </connection>
  <connection id="7" name="Power Query - OpportunitySet" description="Connection to the 'OpportunitySet' query in the workbook." type="100" refreshedVersion="5" minRefreshableVersion="5">
    <extLst>
      <ext xmlns:x15="http://schemas.microsoft.com/office/spreadsheetml/2010/11/main" uri="{DE250136-89BD-433C-8126-D09CA5730AF9}">
        <x15:connection id="8aac0d7f-7288-4d50-8961-54cbd0357e66" usedByAddin="1"/>
      </ext>
    </extLst>
  </connection>
  <connection id="8" name="Power Query - PaySet_plainginDate_UTC" description="Connection to the 'PaySet_plainginDate_UTC' query in the workbook." type="100" refreshedVersion="5" minRefreshableVersion="5">
    <extLst>
      <ext xmlns:x15="http://schemas.microsoft.com/office/spreadsheetml/2010/11/main" uri="{DE250136-89BD-433C-8126-D09CA5730AF9}">
        <x15:connection id="6c428f6a-1cc6-4756-b3b5-bf54e91369bb">
          <x15:oledbPr connection="Provider=Microsoft.Mashup.OleDb.1;Data Source=$EmbeddedMashup(b9225bfb-9bac-43a7-b63b-42a64a928922)$;Location=PaySet_plainginDate_UTC;Extended Properties=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JYVaSVABAABgAgAAEwAcAEZvcm11bGFzL1NlY3Rpb24xLm0gohgAKKAUAAAAAAAAAAAAAAAAAAAAAAAAAAAAdZDRSsMwFIbvB32HUG9aKO0qXjl2IRVhoE7WCuIYIybHNtAkJUk3utJ3N23VOZ25CTmH83/fiQZimBQoHe945kyciS6wAoqecJOC2VYlZiJn4hYb2D5nCZqjEswE2ZPKWhGwhaVt4vAOgHpuYUylr6NofyClrGlIFL8KaSMwZ0SHRPLoZfWQgtoxAjq6nMZxtFQ5FuyAe4UhSe+I6wcDY3/YVrjhIIyViS1rhLbrR8xh7p603U237uc3gTPMXrgr4HJnd1maAhRKZFlzoV2bkuG3EsIUSrv4Z9k7RQXtj/AFdQM0vEtrKnJqKW7nf3MWQoMyFpTU2kh+JNxQOsZ7/8n8zh0+2VYBkwL1n54xDq9SQJjJe0lw6X0V+/C+4a1PxTbB1PePbkmBRW6xWVPBUSxTWOh3qfjo0Te193eRoG3P6xk7gPp31/nOhImztNkHUEsBAi0AFAACAAgAkJubRri94oiqAAAA+gAAABIAAAAAAAAAAAAAAAAAAAAAAENvbmZpZy9QYWNrYWdlLnhtbFBLAQItABQAAgAIAJCbm0YPyumrpAAAAOkAAAATAAAAAAAAAAAAAAAAAPYAAABbQ29udGVudF9UeXBlc10ueG1sUEsBAi0AFAACAAgAkJubRiWFWklQAQAAYAIAABMAAAAAAAAAAAAAAAAA5wEAAEZvcm11bGFzL1NlY3Rpb24xLm1QSwUGAAAAAAMAAwDCAAAAhAMAAAAA">
            <x15:dbTables>
              <x15:dbTable name="PaySet_plainginDate_UTC"/>
            </x15:dbTables>
          </x15:oledbPr>
        </x15:connection>
      </ext>
    </extLst>
  </connection>
  <connection id="9" name="Power Query - RSOrg" description="Connection to the 'RSOrg' query in the workbook." type="5" refreshedVersion="0" background="1">
    <dbPr connection="Provider=Microsoft.Mashup.OleDb.1;Data Source=$EmbeddedMashup(b9225bfb-9bac-43a7-b63b-42a64a928922)$;Location=RSOrg;Extended Properties=&quot;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0evjXlUBAAA3AgAAEwAcAEZvcm11bGFzL1NlY3Rpb24xLm0gohgAKKAUAAAAAAAAAAAAAAAAAAAAAAAAAAAAdZDBSsNAEIbvgbxD2FMCsVAPXkoP2lg8SCtNwYMpsk0HsyTZDbtbWyyF6kGP3gV9hoKKPajPsHkjtyYttupeZpj55/t/VkAoCaOWX9RqzTRMQ0SYw8Dq+G1+YdWtBKRpWPr5bMhD0JPDcQhJ5ZTxuM9YbDdJApUGoxKoFDYKgtHVTsZZFpFxcFLUpcRfYgNMz/uYxpVxIpDjuAW56/kRgKxqdmEyOWvhFOqoXKDe9MzDEvdKfQdSdgmDLss6bCT0VRf3dQY/Jpm9Yrl7K3qTcCG1cF8cAR4AX+t1uJRJKKbC3qQ6m14HTEqWbtgVm2MsZMve9nB3t+7bMgLeYMkwpT8CQ6I/vpzav5zcCVKP6lO9q9d8ZuXX+Z1ubtQcuRZSD3rx8t095TP1rObqQy3Um5rnt2qR36PpKoA3zBISYgmiNFjbe0RIQkNp/5HRMQ1C/wHUvgBQSwECLQAUAAIACACQm5tGuL3iiKoAAAD6AAAAEgAAAAAAAAAAAAAAAAAAAAAAQ29uZmlnL1BhY2thZ2UueG1sUEsBAi0AFAACAAgAkJubRg/K6aukAAAA6QAAABMAAAAAAAAAAAAAAAAA9gAAAFtDb250ZW50X1R5cGVzXS54bWxQSwECLQAUAAIACACQm5tG0evjXlUBAAA3AgAAEwAAAAAAAAAAAAAAAADnAQAARm9ybXVsYXMvU2VjdGlvbjEubVBLBQYAAAAAAwADAMIAAACJAwAAAAA=&quot;" command="RSOrg" commandType="4"/>
  </connection>
  <connection id="10" name="Power Query - SystemUserSet" description="Connection to the 'SystemUserSet' query in the workbook." type="100" refreshedVersion="5" minRefreshableVersion="5">
    <extLst>
      <ext xmlns:x15="http://schemas.microsoft.com/office/spreadsheetml/2010/11/main" uri="{DE250136-89BD-433C-8126-D09CA5730AF9}">
        <x15:connection id="b7e14b91-3b65-4701-9a92-20c7003bc973" usedByAddin="1"/>
      </ext>
    </extLst>
  </connection>
  <connection id="11" name="Power Query - TDSheet" description="Соединение с запросом &quot;TDSheet&quot; в книге." type="100" refreshedVersion="5" minRefreshableVersion="5">
    <extLst>
      <ext xmlns:x15="http://schemas.microsoft.com/office/spreadsheetml/2010/11/main" uri="{DE250136-89BD-433C-8126-D09CA5730AF9}">
        <x15:connection id="b040c1aa-67dd-4fd6-aad7-b9b639afff77" usedByAddin="1"/>
      </ext>
    </extLst>
  </connection>
  <connection id="12" name="Power Query - wz_paymentSet" description="Connection to the 'wz_paymentSet' query in the workbook." type="100" refreshedVersion="5" minRefreshableVersion="5">
    <extLst>
      <ext xmlns:x15="http://schemas.microsoft.com/office/spreadsheetml/2010/11/main" uri="{DE250136-89BD-433C-8126-D09CA5730AF9}">
        <x15:connection id="49ac1f52-df43-4556-87c5-0c64d789a270" usedByAddin="1"/>
      </ext>
    </extLst>
  </connection>
  <connection id="13" keepAlive="1" name="Power Query - Менеджеры" description="Соединение с запросом &quot;Менеджеры&quot; в книге." type="5" refreshedVersion="5" background="1" saveData="1">
    <dbPr connection="Provider=Microsoft.Mashup.OleDb.1;Data Source=$EmbeddedMashup(b9225bfb-9bac-43a7-b63b-42a64a928922)$;Location=Менеджеры;Extended Properties=&quot;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+zW4cuMAAACTAQAAEwAcAEZvcm11bGFzL1NlY3Rpb24xLm0gohgAKKAUAAAAAAAAAAAAAAAAAAAAAAAAAAAAK05NLsnMz1MIhtCG1rxcvFzFGYlFqSkKF+Zc2HphLxBvubDtwtaLDRe7FWwVclJLeLkUgODCjIuNF5su7LvYDlSz48IuoJxrRXJqjp5zaVFRal5JeH5RdlJ+fraGZnW0X2Juqq0SpnlKsbXRzvl5JUDlsToQY5WVLiwGKthwYTdY8d6L3Re2KkBsAgptvNgG1AW0KiQxKSdVLyg1N78s1Tk/pzQ3r1gD3UU61RhWKukoKF1YdmGeUq0mPvsubLnYfGEjUAhoyoUNF5uQ7XTJLC7JzEsu0SDGpZq8XJl5pFlkDQBQSwECLQAUAAIACACQm5tGuL3iiKoAAAD6AAAAEgAAAAAAAAAAAAAAAAAAAAAAQ29uZmlnL1BhY2thZ2UueG1sUEsBAi0AFAACAAgAkJubRg/K6aukAAAA6QAAABMAAAAAAAAAAAAAAAAA9gAAAFtDb250ZW50X1R5cGVzXS54bWxQSwECLQAUAAIACACQm5tG+zW4cuMAAACTAQAAEwAAAAAAAAAAAAAAAADnAQAARm9ybXVsYXMvU2VjdGlvbjEubVBLBQYAAAAAAwADAMIAAAAXAwAAAAA=&quot;" command="SELECT * FROM [Менеджеры]" commandType="4"/>
  </connection>
  <connection id="14" keepAlive="1" name="Power Query - Менеджеры (2)" description="Соединение с запросом &quot;Менеджеры (2)&quot; в книге." type="5" refreshedVersion="5" background="1" saveData="1">
    <dbPr connection="Provider=Microsoft.Mashup.OleDb.1;Data Source=$EmbeddedMashup(b9225bfb-9bac-43a7-b63b-42a64a928922)$;Location=&quot;Менеджеры (2)&quot;;Extended Properties=UEsDBBQAAgAIAJCbm0a4veKIqgAAAPoAAAASABwAQ29uZmlnL1BhY2thZ2UueG1sIKIYACigFAAAAAAAAAAAAAAAAAAAAAAAAAAAAIWPQQ6CMBREr0K65xcKKpJPWbiVxGg0bglUaIRiaCvczYVH8gqaKMadu5mXt5h53O6Yjm3jXEWvZacS4oNHHKGKrpSqSog1JzciKcdNXpzzSjgvWel41GVCamMuMaXDMMAQQNdXlHmeT4/ZelfUos3JV5b/ZVcqbXJVCMLx8B7DGfgRBNEiBBYypBPGTKop+zCDgC3n4CH9wbiyjbG94L11t3ukU0X6+cGfUEsDBBQAAgAIAJCbm0Y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CQm5tGKpJ+wvYAAACwAQAAEwAcAEZvcm11bGFzL1NlY3Rpb24xLm0gohgAKKAUAAAAAAAAAAAAAAAAAAAAAAAAAAAAK05NLsnMz1MIhtCG1rxcvFzFGYlFqSkKykoX5lzYemEvEG+5sO3C1osNF7sVNIw0lRRsFXJSS3i5FIDgwoyLjRebLuy72A5UuOPCLqCca0Vyao6ec2lRUWpeSXh+UXZSfn62hmZ1tF9ibqotFkOVYmujnfPzSoDKY3UgxgLtXgxUsOHCbrDivRe7L2xVgNgEFNp4sQ2oC2hVSGJSTqpeUGpuflmqc35OaW5esQa6i3SqlS7MB2rbcrEBaN52oKlboabuuLBVSUcBw0FKtZr4XAE0qPnCRqAQ0OwLGy42IbvEJbO4JDMvuUSDGPdr8nJl5pFmkTUAUEsBAi0AFAACAAgAkJubRri94oiqAAAA+gAAABIAAAAAAAAAAAAAAAAAAAAAAENvbmZpZy9QYWNrYWdlLnhtbFBLAQItABQAAgAIAJCbm0YPyumrpAAAAOkAAAATAAAAAAAAAAAAAAAAAPYAAABbQ29udGVudF9UeXBlc10ueG1sUEsBAi0AFAACAAgAkJubRiqSfsL2AAAAsAEAABMAAAAAAAAAAAAAAAAA5wEAAEZvcm11bGFzL1NlY3Rpb24xLm1QSwUGAAAAAAMAAwDCAAAAKgMAAAAA" command="SELECT * FROM [Менеджеры (2)]" commandType="4"/>
  </connection>
  <connection id="15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6" keepAlive="1" name="ThisWorkbookDataModel1" description="Модель данных" type="5" refreshedVersion="5" minRefreshableVersion="5" background="1">
    <dbPr connection="Data Model Connection" command="RSOrg" commandType="3"/>
    <extLst>
      <ext xmlns:x15="http://schemas.microsoft.com/office/spreadsheetml/2010/11/main" uri="{DE250136-89BD-433C-8126-D09CA5730AF9}">
        <x15:connection id="" model="1"/>
      </ext>
    </extLst>
  </connection>
  <connection id="17" keepAlive="1" name="ThisWorkbookDataModel2" description="Модель данных" type="5" refreshedVersion="5" minRefreshableVersion="5" background="1">
    <dbPr connection="Data Model Connection" command="TDSheet" commandType="3"/>
    <extLst>
      <ext xmlns:x15="http://schemas.microsoft.com/office/spreadsheetml/2010/11/main" uri="{DE250136-89BD-433C-8126-D09CA5730AF9}">
        <x15:connection id="" model="1"/>
      </ext>
    </extLst>
  </connection>
  <connection id="18" keepAlive="1" name="ThisWorkbookDataModel3" description="Модель данных" type="5" refreshedVersion="5" minRefreshableVersion="5" background="1">
    <dbPr connection="Data Model Connection" command="Платежи" commandType="3"/>
    <extLst>
      <ext xmlns:x15="http://schemas.microsoft.com/office/spreadsheetml/2010/11/main" uri="{DE250136-89BD-433C-8126-D09CA5730AF9}">
        <x15:connection id="" model="1"/>
      </ext>
    </extLst>
  </connection>
  <connection id="19" keepAlive="1" name="ThisWorkbookDataModel4" description="Модель данных" type="5" refreshedVersion="5" minRefreshableVersion="5" background="1">
    <dbPr connection="Data Model Connection" command="wz_paymentSet  2" commandType="3"/>
    <extLst>
      <ext xmlns:x15="http://schemas.microsoft.com/office/spreadsheetml/2010/11/main" uri="{DE250136-89BD-433C-8126-D09CA5730AF9}">
        <x15:connection id="" model="1"/>
      </ext>
    </extLst>
  </connection>
  <connection id="20" keepAlive="1" name="ThisWorkbookDataModel5" description="Модель данных" type="5" refreshedVersion="5" minRefreshableVersion="5" background="1">
    <dbPr connection="Data Model Connection" command="TDSheet" commandType="3"/>
    <extLst>
      <ext xmlns:x15="http://schemas.microsoft.com/office/spreadsheetml/2010/11/main" uri="{DE250136-89BD-433C-8126-D09CA5730AF9}">
        <x15:connection id="" model="1"/>
      </ext>
    </extLst>
  </connection>
  <connection id="21" name="Связанная таблица_activitystates9" type="102" refreshedVersion="5" minRefreshableVersion="5">
    <extLst>
      <ext xmlns:x15="http://schemas.microsoft.com/office/spreadsheetml/2010/11/main" uri="{DE250136-89BD-433C-8126-D09CA5730AF9}">
        <x15:connection id="activitystates9-21df4a7b-f7e4-4d07-bdc6-20676ac3c96e">
          <x15:rangePr sourceName="_xlcn.Связаннаятаблица_activitystates91"/>
        </x15:connection>
      </ext>
    </extLst>
  </connection>
  <connection id="22" name="Связанная таблица_wz_company" type="102" refreshedVersion="5" minRefreshableVersion="5">
    <extLst>
      <ext xmlns:x15="http://schemas.microsoft.com/office/spreadsheetml/2010/11/main" uri="{DE250136-89BD-433C-8126-D09CA5730AF9}">
        <x15:connection id="wz_company-78d5f085-edb2-4bfe-8955-2b0fd8f5b6d7" usedByAddin="1">
          <x15:rangePr sourceName="_xlcn.Связаннаятаблица_wz_company1"/>
        </x15:connection>
      </ext>
    </extLst>
  </connection>
  <connection id="23" name="Связанная таблица_Время" type="102" refreshedVersion="5" minRefreshableVersion="5">
    <extLst>
      <ext xmlns:x15="http://schemas.microsoft.com/office/spreadsheetml/2010/11/main" uri="{DE250136-89BD-433C-8126-D09CA5730AF9}">
        <x15:connection id="Время-261c0da6-29a1-49ad-8fcd-bd888f8607f1" usedByAddin="1">
          <x15:rangePr sourceName="_xlcn.Связаннаятаблица_Время1"/>
        </x15:connection>
      </ext>
    </extLst>
  </connection>
  <connection id="24" name="Связанная таблица_Менеджеры" type="102" refreshedVersion="5" minRefreshableVersion="5">
    <extLst>
      <ext xmlns:x15="http://schemas.microsoft.com/office/spreadsheetml/2010/11/main" uri="{DE250136-89BD-433C-8126-D09CA5730AF9}">
        <x15:connection id="Менеджеры-715992b7-5f51-4378-a798-6726a325d766">
          <x15:rangePr sourceName="_xlcn.Связаннаятаблица_Менеджеры1"/>
        </x15:connection>
      </ext>
    </extLst>
  </connection>
  <connection id="25" name="Связанная таблица_Менеджеры__2" type="102" refreshedVersion="5" minRefreshableVersion="5">
    <extLst>
      <ext xmlns:x15="http://schemas.microsoft.com/office/spreadsheetml/2010/11/main" uri="{DE250136-89BD-433C-8126-D09CA5730AF9}">
        <x15:connection id="Менеджеры__2-e08cefdd-9cfc-4c7f-8896-720b889ad616" usedByAddin="1">
          <x15:rangePr sourceName="_xlcn.Связаннаятаблица_Менеджеры__21"/>
        </x15:connection>
      </ext>
    </extLst>
  </connection>
  <connection id="26" name="Связанная таблица_Менеджеры_2" type="102" refreshedVersion="5" minRefreshableVersion="5">
    <extLst>
      <ext xmlns:x15="http://schemas.microsoft.com/office/spreadsheetml/2010/11/main" uri="{DE250136-89BD-433C-8126-D09CA5730AF9}">
        <x15:connection id="Менеджеры_2-93e5e47b-c577-472d-822f-f210a8f14d26">
          <x15:rangePr sourceName="_xlcn.Связаннаятаблица_Менеджеры_21"/>
        </x15:connection>
      </ext>
    </extLst>
  </connection>
  <connection id="27" name="Связанная таблица_ПостЗатрСРМ" type="102" refreshedVersion="5" minRefreshableVersion="5">
    <extLst>
      <ext xmlns:x15="http://schemas.microsoft.com/office/spreadsheetml/2010/11/main" uri="{DE250136-89BD-433C-8126-D09CA5730AF9}">
        <x15:connection id="ПостЗатрСРМ-e9cdad07-8350-4002-bfb6-ab76aef15c37" usedByAddin="1">
          <x15:rangePr sourceName="_xlcn.Связаннаятаблица_ПостЗатрСРМ1"/>
        </x15:connection>
      </ext>
    </extLst>
  </connection>
  <connection id="28" name="Связанная таблица_Стаьи" type="102" refreshedVersion="5" minRefreshableVersion="5">
    <extLst>
      <ext xmlns:x15="http://schemas.microsoft.com/office/spreadsheetml/2010/11/main" uri="{DE250136-89BD-433C-8126-D09CA5730AF9}">
        <x15:connection id="Стаьи-55a050e6-7d71-492e-bf85-37b744a14c98">
          <x15:rangePr sourceName="_xlcn.Связаннаятаблица_Стаьи1"/>
        </x15:connection>
      </ext>
    </extLst>
  </connection>
  <connection id="29" name="Связанная таблица_Таблица1" type="102" refreshedVersion="5" minRefreshableVersion="5">
    <extLst>
      <ext xmlns:x15="http://schemas.microsoft.com/office/spreadsheetml/2010/11/main" uri="{DE250136-89BD-433C-8126-D09CA5730AF9}">
        <x15:connection id="Таблица1-586e0f36-8741-48a1-b4b2-d7badf803f52">
          <x15:rangePr sourceName="_xlcn.Связаннаятаблица_Таблица11"/>
        </x15:connection>
      </ext>
    </extLst>
  </connection>
  <connection id="30" name="Связанная таблица_Таблица17" type="102" refreshedVersion="5" minRefreshableVersion="5">
    <extLst>
      <ext xmlns:x15="http://schemas.microsoft.com/office/spreadsheetml/2010/11/main" uri="{DE250136-89BD-433C-8126-D09CA5730AF9}">
        <x15:connection id="Таблица17-d073e385-9177-4fc2-97a1-ce57a1ba4260" usedByAddin="1">
          <x15:rangePr sourceName="_xlcn.Связаннаятаблица_Таблица171"/>
        </x15:connection>
      </ext>
    </extLst>
  </connection>
  <connection id="31" name="Связанная таблица_Таблица5" type="102" refreshedVersion="5" minRefreshableVersion="5">
    <extLst>
      <ext xmlns:x15="http://schemas.microsoft.com/office/spreadsheetml/2010/11/main" uri="{DE250136-89BD-433C-8126-D09CA5730AF9}">
        <x15:connection id="Таблица5-6d740b73-e713-467b-b68f-3ce6713acf89">
          <x15:rangePr sourceName="_xlcn.Связаннаятаблица_Таблица51"/>
        </x15:connection>
      </ext>
    </extLst>
  </connection>
  <connection id="32" name="Связанная таблица_Таблица6" type="102" refreshedVersion="5" minRefreshableVersion="5">
    <extLst>
      <ext xmlns:x15="http://schemas.microsoft.com/office/spreadsheetml/2010/11/main" uri="{DE250136-89BD-433C-8126-D09CA5730AF9}">
        <x15:connection id="Таблица6-18bae322-59fe-4a4f-90ac-30f6b256ef05">
          <x15:rangePr sourceName="_xlcn.Связаннаятаблица_Таблица61"/>
        </x15:connection>
      </ext>
    </extLst>
  </connection>
  <connection id="33" name="Связанная таблица_Таблица9" type="102" refreshedVersion="5" minRefreshableVersion="5">
    <extLst>
      <ext xmlns:x15="http://schemas.microsoft.com/office/spreadsheetml/2010/11/main" uri="{DE250136-89BD-433C-8126-D09CA5730AF9}">
        <x15:connection id="Таблица9-a0eb1bef-a433-4ea2-9f66-4ea2947251e4">
          <x15:rangePr sourceName="_xlcn.Связаннаятаблица_Таблица9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Платежи].[СтатьяДДС].&amp;[Поступления от покупателей]}"/>
    <s v="{[Платежи].[СтатьяДДС].&amp;[Приход Хвост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<sst xmlns="http://schemas.openxmlformats.org/spreadsheetml/2006/main" count="17261" uniqueCount="3611">
  <si>
    <t>Общий итог</t>
  </si>
  <si>
    <t>100000000: Обор.Aquarius</t>
  </si>
  <si>
    <t>100000001: Обор.Cisco</t>
  </si>
  <si>
    <t>100000002: Обор.DELL</t>
  </si>
  <si>
    <t>100000003: Обор.Epson</t>
  </si>
  <si>
    <t>100000004: Обор.FUJITSU</t>
  </si>
  <si>
    <t>100000005: Обор.HP</t>
  </si>
  <si>
    <t>100000006: Обор.IBM</t>
  </si>
  <si>
    <t>100000007: Обор.Legrand</t>
  </si>
  <si>
    <t>100000008: Обор.Plantronics</t>
  </si>
  <si>
    <t>100000009: Обор.POLYCOM</t>
  </si>
  <si>
    <t>100000010: Обор.SONY</t>
  </si>
  <si>
    <t>100000011: Обор.SUN</t>
  </si>
  <si>
    <t>100000012: Обор.Xerox</t>
  </si>
  <si>
    <t>100000033: Обор.аудио-видео</t>
  </si>
  <si>
    <t>100000013: Обор.Прочее</t>
  </si>
  <si>
    <t>100000014: ПО.ABBYY</t>
  </si>
  <si>
    <t>100000016: ПО.Adobe</t>
  </si>
  <si>
    <t>100000017: ПО.Commvault</t>
  </si>
  <si>
    <t>100000018: ПО.Corel</t>
  </si>
  <si>
    <t>100000019: ПО.Digital Design</t>
  </si>
  <si>
    <t>100000020: ПО.DocsVision</t>
  </si>
  <si>
    <t>100000021: ПО.Microsoft</t>
  </si>
  <si>
    <t>100000022: ПО.Oracle</t>
  </si>
  <si>
    <t>100000034: ПО.VM-Ware</t>
  </si>
  <si>
    <t>100000015: ПО.Касперский</t>
  </si>
  <si>
    <t>100000023: ПО.Дк.Веб</t>
  </si>
  <si>
    <t>100000024: ПО.ESET</t>
  </si>
  <si>
    <t>100000025: ПО.Symantec</t>
  </si>
  <si>
    <t>100000026: ПО.Антивирус другое</t>
  </si>
  <si>
    <t>100000027: ПО.Для образовательных учр-ий</t>
  </si>
  <si>
    <t>100000028: ПО.САПР</t>
  </si>
  <si>
    <t>100000029: ПО.Прочее</t>
  </si>
  <si>
    <t>100000036: УСЛУГИ.Lamp(Новиков)</t>
  </si>
  <si>
    <t>100000040: УСЛУГИ.ВебРеш(Гвоздков)</t>
  </si>
  <si>
    <t>100000048: УСЛУГИ.ПрогРазраб(Вершинин)</t>
  </si>
  <si>
    <t>100000031: УСЛУГИ.БизРеш(Бармин)</t>
  </si>
  <si>
    <t>100000035: УСЛУГИ.ДепБизРеш(Анипченко)</t>
  </si>
  <si>
    <t>100000037: УСЛУГИ.Антивирусы</t>
  </si>
  <si>
    <t>100000030: УСЛУГИ.ИНФР</t>
  </si>
  <si>
    <t>100000038: УСЛУГИ.КАДМ</t>
  </si>
  <si>
    <t>100000039: УСЛУГИ.Крипто-Волга</t>
  </si>
  <si>
    <t>100000041: УСЛУГИ.КСС</t>
  </si>
  <si>
    <t>100000042: УСЛУГИ.Куринский</t>
  </si>
  <si>
    <t>100000043: УСЛУГИ.Ларионов</t>
  </si>
  <si>
    <t>100000044: УСЛУГИ.Мегафон</t>
  </si>
  <si>
    <t>100000045: УСЛУГИ.МС</t>
  </si>
  <si>
    <t>100000046: УСЛУГИ.ОАПР</t>
  </si>
  <si>
    <t>100000047: УСЛУГИ.Обр</t>
  </si>
  <si>
    <t>100000049: УСЛУГИ.САПР</t>
  </si>
  <si>
    <t>100000050: УСЛУГИ.РукДППР</t>
  </si>
  <si>
    <t>100000051: УСЛУГИ.ЦАЗИ</t>
  </si>
  <si>
    <t>100000032: УСЛУГИ.Прочее</t>
  </si>
  <si>
    <t>:</t>
  </si>
  <si>
    <t>Продукты</t>
  </si>
  <si>
    <t>idProducts</t>
  </si>
  <si>
    <t>fullKeyProducts</t>
  </si>
  <si>
    <t>id</t>
  </si>
  <si>
    <t>Name</t>
  </si>
  <si>
    <t>5: Все продано</t>
  </si>
  <si>
    <t>1: Выполняется</t>
  </si>
  <si>
    <t>2: Отложенный</t>
  </si>
  <si>
    <t>3: Выигрыш</t>
  </si>
  <si>
    <t>4: Отменено</t>
  </si>
  <si>
    <t>200000: Потерян контакт с клиентом</t>
  </si>
  <si>
    <t>200001: Проигрыш на тендере</t>
  </si>
  <si>
    <t>200002: Не подходят условия договора</t>
  </si>
  <si>
    <t>200004: Не подходит предлагаемое решение</t>
  </si>
  <si>
    <t>200003: Выигрыш конкурента</t>
  </si>
  <si>
    <t>200005: Прочее</t>
  </si>
  <si>
    <t>fullid</t>
  </si>
  <si>
    <t>0: Открыть</t>
  </si>
  <si>
    <t>1: Релизована</t>
  </si>
  <si>
    <t>2: Потеряно</t>
  </si>
  <si>
    <t>200000000: Приход</t>
  </si>
  <si>
    <t>200000001: Расход</t>
  </si>
  <si>
    <t>200000000: Поставщик</t>
  </si>
  <si>
    <t>200000001: Клиент</t>
  </si>
  <si>
    <t>200000003: Транспорт</t>
  </si>
  <si>
    <t>200000004: Электронная площадка</t>
  </si>
  <si>
    <t>Менеджер</t>
  </si>
  <si>
    <t>ЦО</t>
  </si>
  <si>
    <t>Подразделение</t>
  </si>
  <si>
    <t>Владимир Вергасов</t>
  </si>
  <si>
    <t>ОАПР</t>
  </si>
  <si>
    <t>Вячеслав Селихов</t>
  </si>
  <si>
    <t>Ольга Малахова</t>
  </si>
  <si>
    <t>ОБР</t>
  </si>
  <si>
    <t>ДППР</t>
  </si>
  <si>
    <t>Анна Евдокимова</t>
  </si>
  <si>
    <t>КСС</t>
  </si>
  <si>
    <t>Кристина Ефимова</t>
  </si>
  <si>
    <t>Евгений Бармин</t>
  </si>
  <si>
    <t>БизРеш (Бармин)</t>
  </si>
  <si>
    <t>БизРеш</t>
  </si>
  <si>
    <t>Вадим Райчук</t>
  </si>
  <si>
    <t>MS</t>
  </si>
  <si>
    <t>Анна Каледина</t>
  </si>
  <si>
    <t>САПР</t>
  </si>
  <si>
    <t>Игорь Юдин</t>
  </si>
  <si>
    <t>Алексей Буров</t>
  </si>
  <si>
    <t>Михаил Зимин</t>
  </si>
  <si>
    <t>ЦАЗИ</t>
  </si>
  <si>
    <t>Прочее</t>
  </si>
  <si>
    <t>Максим Ефремов</t>
  </si>
  <si>
    <t>Инфр (Ефремов)</t>
  </si>
  <si>
    <t>Инфра</t>
  </si>
  <si>
    <t>Вадим Гвоздков</t>
  </si>
  <si>
    <t>ВебРеш (Гвоздков)</t>
  </si>
  <si>
    <t>ВебРеш</t>
  </si>
  <si>
    <t>Анна Овчинникова</t>
  </si>
  <si>
    <t>Владимир Акмаев</t>
  </si>
  <si>
    <t>Владимир Ширяков</t>
  </si>
  <si>
    <t>Евгений Чекменев</t>
  </si>
  <si>
    <t>Александр Кутненко</t>
  </si>
  <si>
    <t>АНТИВИРУСЫ</t>
  </si>
  <si>
    <t>Надежда Зеленцова</t>
  </si>
  <si>
    <t>Дмитрий Ларионов</t>
  </si>
  <si>
    <t>Ларионов</t>
  </si>
  <si>
    <t>Иван Логинов</t>
  </si>
  <si>
    <t>Анатолий Елунин</t>
  </si>
  <si>
    <t>Ольга Александрова</t>
  </si>
  <si>
    <t>Надежда Первицкая</t>
  </si>
  <si>
    <t>Наталья Черкашина</t>
  </si>
  <si>
    <t>Рук ДППР</t>
  </si>
  <si>
    <t>Надежда Головкина</t>
  </si>
  <si>
    <t>Анна Каменева</t>
  </si>
  <si>
    <t>Сергей Поляков</t>
  </si>
  <si>
    <t>Поляков</t>
  </si>
  <si>
    <t>С. Поляков</t>
  </si>
  <si>
    <t>Андрей Деренченко</t>
  </si>
  <si>
    <t>Деренченко</t>
  </si>
  <si>
    <t>А. Деренченко</t>
  </si>
  <si>
    <t>Александр Колдов</t>
  </si>
  <si>
    <t>Ярослав Булавяк</t>
  </si>
  <si>
    <t>вакансия</t>
  </si>
  <si>
    <t>Игорь Юдин - уволен(а)</t>
  </si>
  <si>
    <t>Наталья Белоусова</t>
  </si>
  <si>
    <t>Александр Новиков</t>
  </si>
  <si>
    <t>LAMP (Новиков)</t>
  </si>
  <si>
    <t>LAMP</t>
  </si>
  <si>
    <t>Борис Анипченко</t>
  </si>
  <si>
    <t>Деп Бизнес Решений</t>
  </si>
  <si>
    <t>ДепБизРеш</t>
  </si>
  <si>
    <t>Дмитрий Кривко</t>
  </si>
  <si>
    <t>МЕГАФОН</t>
  </si>
  <si>
    <t>Кривко</t>
  </si>
  <si>
    <t>Максим Батянов</t>
  </si>
  <si>
    <t>Батянов</t>
  </si>
  <si>
    <t>Нонна Мочарашвили</t>
  </si>
  <si>
    <t>Рамин Богданов</t>
  </si>
  <si>
    <t>Департамент Програмных Разработок</t>
  </si>
  <si>
    <t>ДепРазработки</t>
  </si>
  <si>
    <t>Сергей Чурсанов</t>
  </si>
  <si>
    <t>Тимур Ибрагимов</t>
  </si>
  <si>
    <t>Татьяна Швалева</t>
  </si>
  <si>
    <t>КАДМ</t>
  </si>
  <si>
    <t>Нина Смолина</t>
  </si>
  <si>
    <t>Наталья Ойкина</t>
  </si>
  <si>
    <t>Юлия Трофимова</t>
  </si>
  <si>
    <t>Признак</t>
  </si>
  <si>
    <t>Направление</t>
  </si>
  <si>
    <t>1. На риббоне Excel  на вкладке PowerQuery нажать кнопку Data Source Settings</t>
  </si>
  <si>
    <t>2. В открывшемся окне выбрать источник данных  url  которого соответсвует адресу CRM. После этого станет активной кнопка "Edit Credential" в вехней части окна. Нажмите её.</t>
  </si>
  <si>
    <t>3. В левой части открывшегося диалога выберите пункт "Organizational account" затем в основной части окна справа нажмите кнопку "Sign in as different user"</t>
  </si>
  <si>
    <t>4. В новом окне введите свои учетные данные CRM. Не забудте поставить признак "Оставаться в системе".  Подтвердите введённые данные кликом на кнопке "Вход".  После успешной авторизации последоватьельно закройте предыдущие окна кликнув "Save" и "Done"</t>
  </si>
  <si>
    <t>Самый простой метод обновления данных в модели</t>
  </si>
  <si>
    <t>Александр Бурматнов</t>
  </si>
  <si>
    <t>Первоначальная авторизациия при обновлении отчета из облака</t>
  </si>
  <si>
    <t>Дата</t>
  </si>
  <si>
    <t>Год</t>
  </si>
  <si>
    <t>Месяц</t>
  </si>
  <si>
    <t>ДеньНедели</t>
  </si>
  <si>
    <t>ПоНеделям</t>
  </si>
  <si>
    <t>200000002: АТ</t>
  </si>
  <si>
    <t>Юр. Лицо (Webzavod)</t>
  </si>
  <si>
    <t>Статья ДДС</t>
  </si>
  <si>
    <t>Примечание</t>
  </si>
  <si>
    <t>приход</t>
  </si>
  <si>
    <t>Клиент</t>
  </si>
  <si>
    <t>Любое</t>
  </si>
  <si>
    <t>Поступления от покупателей</t>
  </si>
  <si>
    <t>Приход денег от клиента</t>
  </si>
  <si>
    <t>расход</t>
  </si>
  <si>
    <t>Поставщик</t>
  </si>
  <si>
    <t>Оплата поставщику</t>
  </si>
  <si>
    <t>Оплата денег поставщику</t>
  </si>
  <si>
    <t>Ё</t>
  </si>
  <si>
    <t>Инвестиция</t>
  </si>
  <si>
    <t>Коммерческий бонус</t>
  </si>
  <si>
    <t>Оплата бонусов</t>
  </si>
  <si>
    <t>Транспорт</t>
  </si>
  <si>
    <t>Логистика внешняя (доставка груза)</t>
  </si>
  <si>
    <t>Оплата транспортных услуг</t>
  </si>
  <si>
    <t>Электронная площадка</t>
  </si>
  <si>
    <t>Задатки, обеспечение исполнения</t>
  </si>
  <si>
    <t>Оплата электр. площадки</t>
  </si>
  <si>
    <t>Выручка, поступившая в кассу</t>
  </si>
  <si>
    <t>Приход денег - возврат хвостов</t>
  </si>
  <si>
    <t>200000000</t>
  </si>
  <si>
    <t>200000001</t>
  </si>
  <si>
    <t>200000002</t>
  </si>
  <si>
    <t>200000003</t>
  </si>
  <si>
    <t>200000004</t>
  </si>
  <si>
    <t>200000005</t>
  </si>
  <si>
    <t>200000006</t>
  </si>
  <si>
    <t>ЮрЛицо</t>
  </si>
  <si>
    <t>Стаья</t>
  </si>
  <si>
    <t>Названия строк</t>
  </si>
  <si>
    <t>Названия столбцов</t>
  </si>
  <si>
    <t>Организация</t>
  </si>
  <si>
    <t>Сумма</t>
  </si>
  <si>
    <t>Аренда (склада)</t>
  </si>
  <si>
    <t>Аренда офиса</t>
  </si>
  <si>
    <t>Аудит., консульт-ые, консалт. услуги, нотариус</t>
  </si>
  <si>
    <t>Банковские услуги (РКО)</t>
  </si>
  <si>
    <t>Выплата зарплаты</t>
  </si>
  <si>
    <t>Госпошлины, штрафы, пени</t>
  </si>
  <si>
    <t>ГСМ сотрудники</t>
  </si>
  <si>
    <t>Канцтовары</t>
  </si>
  <si>
    <t>Командировочные расходы</t>
  </si>
  <si>
    <t>Коммунальные услуги</t>
  </si>
  <si>
    <t>Компьютерные программы и обслуживание</t>
  </si>
  <si>
    <t>Обслуживание 1С</t>
  </si>
  <si>
    <t>Обслуживание ККТ и расходый материал к ККТ</t>
  </si>
  <si>
    <t>Офисные хозяйственные расходы</t>
  </si>
  <si>
    <t>Налог на прибыль</t>
  </si>
  <si>
    <t>НДС</t>
  </si>
  <si>
    <t>НДФЛ</t>
  </si>
  <si>
    <t>Почтовые расходы</t>
  </si>
  <si>
    <t>Представительские расходы (питание)</t>
  </si>
  <si>
    <t>Прочие расходы</t>
  </si>
  <si>
    <t>Прочие расходы (чай, посуда)</t>
  </si>
  <si>
    <t>Расходы на гсм служебных автомобилей</t>
  </si>
  <si>
    <t>Связь (модемы)</t>
  </si>
  <si>
    <t>Связь (телефонная)</t>
  </si>
  <si>
    <t>Сотовая связь</t>
  </si>
  <si>
    <t>Траспортные  расходы</t>
  </si>
  <si>
    <t>Страховые взносы в ПФ</t>
  </si>
  <si>
    <t>Страховые взносы НС и ПЗ</t>
  </si>
  <si>
    <t>ПоНеделямПлюс</t>
  </si>
  <si>
    <t>ПоНеделямПлюс2</t>
  </si>
  <si>
    <t>Приход</t>
  </si>
  <si>
    <t>Расход из CRM</t>
  </si>
  <si>
    <t>Чтобы выбрать один фильтр, нужно нажать Левую кнопку мыши на значении фильтра. Если зажать левую кнопку мыши и протащить вниз не отпуская - выберется диапазон значений.</t>
  </si>
  <si>
    <t>Если у нас есть выбранные фильтры и мы хотим добавить еще несколько - нужно кликнуть с зажатым Ctrl.</t>
  </si>
  <si>
    <t>Аналогично нужно сделать, если хотим отжать один из фильтров, не задев другие.</t>
  </si>
  <si>
    <t>Фильтр "ПоНеделям" лучше отжимать исключительно с использованием Ctrl, т.к. по умолчанию там забито много значений.</t>
  </si>
  <si>
    <t>Это отменит действие только одного фильтра (например только Вероятность или ЦО)</t>
  </si>
  <si>
    <t>Чтобы отменить действие фильтра целиком (т.е. выводим все значения) можно нажать на кнопку в правом верхнем углу фильтра</t>
  </si>
  <si>
    <t>ТолькоПН</t>
  </si>
  <si>
    <t>Конечный остаток</t>
  </si>
  <si>
    <t>Microsoft</t>
  </si>
  <si>
    <t>АйЭсТи</t>
  </si>
  <si>
    <t>Аскона, ООО</t>
  </si>
  <si>
    <t>Дальэнергосетьпроект фил. в г. Самара</t>
  </si>
  <si>
    <t>Завод тарных изделий, ЗАО</t>
  </si>
  <si>
    <t>КошелевБанк</t>
  </si>
  <si>
    <t>КУЙБЫШЕВСКИЙ НЕФТЕПЕРЕРАБАТЫВАЮЩИЙ ЗАВОД,ОАО</t>
  </si>
  <si>
    <t>МегаФон. Поволжский филиал</t>
  </si>
  <si>
    <t>Новокуйбышевский нефтеперерабатывающий завод, ОАО</t>
  </si>
  <si>
    <t>ООО "Ульяновск-Терминал"</t>
  </si>
  <si>
    <t>Средневолжская Газовая Компания ООО</t>
  </si>
  <si>
    <t>Центр информатизации городского округа Самара</t>
  </si>
  <si>
    <t>Экос ООО</t>
  </si>
  <si>
    <t>Департамент охоты и рыболовства Самарской области,</t>
  </si>
  <si>
    <t>магазин "Умный дом"</t>
  </si>
  <si>
    <t>Дата конечного остатка по РС</t>
  </si>
  <si>
    <t/>
  </si>
  <si>
    <t>Итог</t>
  </si>
  <si>
    <t>Если вы видите такое сообщение - нажимайте ОК.</t>
  </si>
  <si>
    <t xml:space="preserve">на риббоне откройте вкладку "Данные".  Щёлкните кнопку "Обновить всё" Дождитесь завершения обработки файла. Об этом сигнализирует курсор мыши, изменивший форму с песочных часов на стрелку. У вас должны быть права на чтение данных по запланированным сделкам, менеджерам, графикам платежей из CRM, постоянным расходам из https://wzcloud.sharepoint.com/finance/DocLib1/CRM/Постоянные затраты для CRM.xlsx и права на файлы an_zakaz.xls и an_bank.xls из  \\wz-prophix\ProphixFileShare
</t>
  </si>
  <si>
    <t>Коммерческий бонус. Интвестриование</t>
  </si>
  <si>
    <t>Оплата бонусов. Интвестриование</t>
  </si>
  <si>
    <t>Коммерческий бонус. Другое</t>
  </si>
  <si>
    <t>Оплата бонусов. Другое</t>
  </si>
  <si>
    <t>Кроме Инвестиция</t>
  </si>
  <si>
    <t>Завод приборных подшипников ООО</t>
  </si>
  <si>
    <t>Кнауф-гипс</t>
  </si>
  <si>
    <t>Компаньон,страховая группа</t>
  </si>
  <si>
    <t xml:space="preserve"> Приход</t>
  </si>
  <si>
    <t xml:space="preserve"> Расход</t>
  </si>
  <si>
    <t xml:space="preserve"> Клиент</t>
  </si>
  <si>
    <t xml:space="preserve"> Поставщик</t>
  </si>
  <si>
    <t xml:space="preserve"> Транспорт</t>
  </si>
  <si>
    <t xml:space="preserve"> Электронная площадка</t>
  </si>
  <si>
    <t>Число элементов в столбце Признак</t>
  </si>
  <si>
    <t xml:space="preserve"> АТ</t>
  </si>
  <si>
    <t>"Аутолив" Филиал "Тольятти"</t>
  </si>
  <si>
    <t>ВехА,автомобильная корпорация</t>
  </si>
  <si>
    <t>ГАОУ СПО Самарский колледж транспорта и коммуникации</t>
  </si>
  <si>
    <t>Энергогидромеханизация ООО ССУ</t>
  </si>
  <si>
    <t>ООО Стимар</t>
  </si>
  <si>
    <t>О-Си-Эс Центр</t>
  </si>
  <si>
    <t>"ПХР"</t>
  </si>
  <si>
    <t>Автовокзалы и автостанции Самарской области, ОАО</t>
  </si>
  <si>
    <t>АСК Самарская Усадьба</t>
  </si>
  <si>
    <t>Больверк</t>
  </si>
  <si>
    <t>Вятский государственный университет</t>
  </si>
  <si>
    <t>ГРАНД-Смета Самара</t>
  </si>
  <si>
    <t>Департамент управления делами губернатора</t>
  </si>
  <si>
    <t>Дорожная клиническая больница</t>
  </si>
  <si>
    <t>Жилищная инспекция</t>
  </si>
  <si>
    <t>Инженерные системы</t>
  </si>
  <si>
    <t>Министерство строительства Самарской области</t>
  </si>
  <si>
    <t>НАЦИОНАЛЬНЫЕ КРЕДИТНЫЕ КАРТОЧКИ,финансовая компания,ЗАО</t>
  </si>
  <si>
    <t>Образовательные учреждения</t>
  </si>
  <si>
    <t>ООО ЭПО «Сигнал»</t>
  </si>
  <si>
    <t>Роснефтегазмонтаж</t>
  </si>
  <si>
    <t>Русфинанс банк</t>
  </si>
  <si>
    <t>СВНИИНП</t>
  </si>
  <si>
    <t>СК-Проект</t>
  </si>
  <si>
    <t>СЦС Авто</t>
  </si>
  <si>
    <t>ФАРМ СКД, ООО</t>
  </si>
  <si>
    <t>Школа 37</t>
  </si>
  <si>
    <t>OCS</t>
  </si>
  <si>
    <t>Асбис</t>
  </si>
  <si>
    <t>ДЕЛОВЫЕ ЛИНИИ,транспортная компания,ООО</t>
  </si>
  <si>
    <t>Интеграл</t>
  </si>
  <si>
    <t>ИнфокомЭксим</t>
  </si>
  <si>
    <t>Концепт-Волга</t>
  </si>
  <si>
    <t>Мерлион</t>
  </si>
  <si>
    <t>МОНТ</t>
  </si>
  <si>
    <t>Рандор</t>
  </si>
  <si>
    <t>Севентек Дистрибуция</t>
  </si>
  <si>
    <t>Digital Design (Диджитал Дизайн)</t>
  </si>
  <si>
    <t>Аэронавигация Центральной Волги Филиал ФГУП "Госкорпорация по ОрВД"</t>
  </si>
  <si>
    <t>ГК РОСТ</t>
  </si>
  <si>
    <t>Желдорпроект Поволжья, проектно-изыскательский институт</t>
  </si>
  <si>
    <t>Нефтефлот, ООО</t>
  </si>
  <si>
    <t>НПФ Сенсоры Модули Системы (СМС)</t>
  </si>
  <si>
    <t>ООО «Засекин Медиа»</t>
  </si>
  <si>
    <t>Первый Объединенный Банк</t>
  </si>
  <si>
    <t>РН-ИНФОРМ, ООО, Новокуйбышевский филиал</t>
  </si>
  <si>
    <t>Роспромстрой,  ООО (Маяк)</t>
  </si>
  <si>
    <t>Самарская Губернская Дума</t>
  </si>
  <si>
    <t>Самарская областная клиническая больница им. Калинина</t>
  </si>
  <si>
    <t>Технопроект КНХП ГК</t>
  </si>
  <si>
    <t>ЦЕЛЕР ООО</t>
  </si>
  <si>
    <t>Элкон</t>
  </si>
  <si>
    <t>OOO НИИНТ</t>
  </si>
  <si>
    <t>Аксофт</t>
  </si>
  <si>
    <t>Мироненков Е.</t>
  </si>
  <si>
    <t>ООО "АНХК"</t>
  </si>
  <si>
    <t>Волгоспецстрой ЗАО</t>
  </si>
  <si>
    <t>Избирательная комиссия Самарской области</t>
  </si>
  <si>
    <t>Авиакор,строительная компания</t>
  </si>
  <si>
    <t>Авиаспецмонтаж, ООО</t>
  </si>
  <si>
    <t>wz_opportunity_wz_payment_opportunity.OpportunityId</t>
  </si>
  <si>
    <t>wz_attribute.Value</t>
  </si>
  <si>
    <t>CreatedOn</t>
  </si>
  <si>
    <t>ModifiedOn</t>
  </si>
  <si>
    <t>OverriddenCreatedOn</t>
  </si>
  <si>
    <t>statecode.Value</t>
  </si>
  <si>
    <t>statuscode.Value</t>
  </si>
  <si>
    <t>wz_company.Value</t>
  </si>
  <si>
    <t>wz_customerorderid</t>
  </si>
  <si>
    <t>wz_direction.Value</t>
  </si>
  <si>
    <t>wz_name</t>
  </si>
  <si>
    <t>wz_opportunity.Id</t>
  </si>
  <si>
    <t>wz_opportunity.Name</t>
  </si>
  <si>
    <t>wz_organization.Id</t>
  </si>
  <si>
    <t>wz_paymentId</t>
  </si>
  <si>
    <t>wz_paymentpercentage</t>
  </si>
  <si>
    <t>ПланируемаяДата</t>
  </si>
  <si>
    <t>СуммаПлатежа</t>
  </si>
  <si>
    <t>Компания</t>
  </si>
  <si>
    <t>ДатаПлатежа</t>
  </si>
  <si>
    <t>СтатьяДДС</t>
  </si>
  <si>
    <t>Расход</t>
  </si>
  <si>
    <t>ПриходОтКлиента</t>
  </si>
  <si>
    <t>9e920b8b-a8f7-e311-b767-6c3be5bebd68</t>
  </si>
  <si>
    <t>Office Home &amp; Business 2013 - 1 PC (Russian)</t>
  </si>
  <si>
    <t>423078b3-d161-e011-9716-00155d010151</t>
  </si>
  <si>
    <t>fdc023a8-a8f7-e311-b767-6c3be5bebd68</t>
  </si>
  <si>
    <t>adb5b279-d61e-e411-887c-6c3be5bebd68</t>
  </si>
  <si>
    <t>ПО 3</t>
  </si>
  <si>
    <t>e56bdd25-d61e-e411-887c-6c3be5bebd68</t>
  </si>
  <si>
    <t>4bcad529-d71e-e411-887c-6c3be5bebd68</t>
  </si>
  <si>
    <t>АС000000292</t>
  </si>
  <si>
    <t>437bf621-c7fd-e311-b767-6c3be5bebd68</t>
  </si>
  <si>
    <t>f02639e6-3c1e-e411-8a7f-6c3be5beeec0</t>
  </si>
  <si>
    <t>2014_АС000000184</t>
  </si>
  <si>
    <t>ТП DocsVision</t>
  </si>
  <si>
    <t>7b58b416-0c9f-df11-bbdb-00155d0a0350</t>
  </si>
  <si>
    <t>53d30771-3d1e-e411-8a7f-6c3be5beeec0</t>
  </si>
  <si>
    <t>24af8401-6a0a-e311-a224-00155d0a8c69</t>
  </si>
  <si>
    <t>2aa586d7-fccf-dc11-8e32-0003ffa5cc72</t>
  </si>
  <si>
    <t>e834c099-7612-e411-ae07-6c3be5bebd68</t>
  </si>
  <si>
    <t>Поставка коммутационного оборудования</t>
  </si>
  <si>
    <t>b70ef2ad-5103-e411-9d01-6c3be5beeee8</t>
  </si>
  <si>
    <t>38ad3e9a-a21b-e411-add4-6c3be5beeee8</t>
  </si>
  <si>
    <t>9dbc96b3-3d1e-e411-8a7f-6c3be5beeec0</t>
  </si>
  <si>
    <t>d1bc4bb8-94cf-e311-a73b-6c3be5bebd68</t>
  </si>
  <si>
    <t>продление на 3 года mailbox</t>
  </si>
  <si>
    <t>499bca5f-6903-e411-b767-6c3be5bebd68</t>
  </si>
  <si>
    <t>8a740566-6903-e411-b767-6c3be5bebd68</t>
  </si>
  <si>
    <t>072c398d-99f7-e311-9d01-6c3be5beeee8</t>
  </si>
  <si>
    <t>Закупка оборудования</t>
  </si>
  <si>
    <t>b4c6d526-591d-e411-887c-6c3be5bebd68</t>
  </si>
  <si>
    <t>3007f395-591d-e411-887c-6c3be5bebd68</t>
  </si>
  <si>
    <t>cdeb32b1-20f7-e311-b388-6c3be5befe08</t>
  </si>
  <si>
    <t>Поддержка NMS</t>
  </si>
  <si>
    <t>377f536d-efa2-e011-a3ea-00155d0a0379</t>
  </si>
  <si>
    <t>b5c77e09-21f7-e311-b388-6c3be5befe08</t>
  </si>
  <si>
    <t>a5868a59-9ed9-e311-8a99-6c3be5beeee8</t>
  </si>
  <si>
    <t>847ab720-3938-e211-b8b7-00155d0a8c2e</t>
  </si>
  <si>
    <t>442a0f85-6cf8-e311-9d01-6c3be5beeee8</t>
  </si>
  <si>
    <t>0422fa87-64ed-e311-8a24-6c3be5bebd68</t>
  </si>
  <si>
    <t>Поставка планшетов Apple</t>
  </si>
  <si>
    <t>44a03c69-64ed-e311-8a24-6c3be5bebd68</t>
  </si>
  <si>
    <t>50504567-76f7-e311-b388-6c3be5befe08</t>
  </si>
  <si>
    <t>a560b45b-d405-e411-98fc-6c3be5beeec0</t>
  </si>
  <si>
    <t>1479a7ab-1e84-e311-a9b6-00155d0a9197</t>
  </si>
  <si>
    <t>Продление исета</t>
  </si>
  <si>
    <t>bd19fc70-db1e-e411-887c-6c3be5bebd68</t>
  </si>
  <si>
    <t>dd22de15-a8f7-e311-b767-6c3be5bebd68</t>
  </si>
  <si>
    <t>Autodesk</t>
  </si>
  <si>
    <t>7d06b94d-a8f7-e311-b767-6c3be5bebd68</t>
  </si>
  <si>
    <t>ВЗ000000011</t>
  </si>
  <si>
    <t>615bc80e-9564-e211-8269-00155d0a8c2e</t>
  </si>
  <si>
    <t>fdb3c8c6-a6f7-e311-b767-6c3be5bebd68</t>
  </si>
  <si>
    <t>2014_ВЗ000000070</t>
  </si>
  <si>
    <t>79f7f2c5-7719-e411-8a7f-6c3be5beeec0</t>
  </si>
  <si>
    <t>2014_ВЗ000000074</t>
  </si>
  <si>
    <t>Win</t>
  </si>
  <si>
    <t>83d90dfe-7719-e411-8a7f-6c3be5beeec0</t>
  </si>
  <si>
    <t>f9928c78-7b0d-e411-ae07-6c3be5bebd68</t>
  </si>
  <si>
    <t>2014_АС000000316</t>
  </si>
  <si>
    <t>Поставка 2 монитора, 8 МФУ</t>
  </si>
  <si>
    <t>2a48778c-bc1b-e411-887c-6c3be5bebd68</t>
  </si>
  <si>
    <t>2014_АС000000019</t>
  </si>
  <si>
    <t>baf0d2dc-3651-dc11-82ea-0003ff6bdff6</t>
  </si>
  <si>
    <t>03de6a9a-921c-e411-887c-6c3be5bebd68</t>
  </si>
  <si>
    <t>2014_АС000000268</t>
  </si>
  <si>
    <t>Поставка батареек</t>
  </si>
  <si>
    <t>1448ecf1-d7db-e111-83f3-00155d0a9121</t>
  </si>
  <si>
    <t>366e764f-9b1c-e411-887c-6c3be5bebd68</t>
  </si>
  <si>
    <t>7270347d-b6dc-e311-bbb7-6c3be5befe08</t>
  </si>
  <si>
    <t>поставка ПК Лира</t>
  </si>
  <si>
    <t>65975357-62f5-e011-8be0-00155d0a038d</t>
  </si>
  <si>
    <t>1d4d906a-a0f7-e311-b767-6c3be5bebd68</t>
  </si>
  <si>
    <t>a7939b54-9b1c-e411-add4-6c3be5beeee8</t>
  </si>
  <si>
    <t>2014_АС000000162</t>
  </si>
  <si>
    <t>ПО</t>
  </si>
  <si>
    <t>85e6175a-9d1c-e411-add4-6c3be5beeee8</t>
  </si>
  <si>
    <t>a891efad-9d1c-e411-add4-6c3be5beeee8</t>
  </si>
  <si>
    <t>b6109885-39dd-e111-83f3-00155d0a9121</t>
  </si>
  <si>
    <t>2014_АС000000323</t>
  </si>
  <si>
    <t>80baddc3-181e-e411-8a7f-6c3be5beeec0</t>
  </si>
  <si>
    <t>9bb1232e-1d1e-e411-8a7f-6c3be5beeec0</t>
  </si>
  <si>
    <t>8c16190b-5b1d-e411-887c-6c3be5bebd68</t>
  </si>
  <si>
    <t>2014_АС000000290</t>
  </si>
  <si>
    <t>49eb4112-5c1d-e411-887c-6c3be5bebd68</t>
  </si>
  <si>
    <t>6cdd41a2-d51e-e411-887c-6c3be5bebd68</t>
  </si>
  <si>
    <t>ПО 2</t>
  </si>
  <si>
    <t>9b588503-c1c5-dc11-bea1-0003ffa5cc72</t>
  </si>
  <si>
    <t>1681a007-d61e-e411-887c-6c3be5bebd68</t>
  </si>
  <si>
    <t>fe5ab28d-a9f7-e311-b767-6c3be5bebd68</t>
  </si>
  <si>
    <t>5f74b9a3-a9f7-e311-b767-6c3be5bebd68</t>
  </si>
  <si>
    <t>9f5a7686-2d16-e311-a67d-00155d0a8c69</t>
  </si>
  <si>
    <t>Работы по проекту на Project Online</t>
  </si>
  <si>
    <t>356c1bba-bbfa-e311-b388-6c3be5befe08</t>
  </si>
  <si>
    <t>0447e938-3d1e-e411-8a7f-6c3be5beeec0</t>
  </si>
  <si>
    <t>f12159e7-c671-e211-8269-00155d0a8c2e</t>
  </si>
  <si>
    <t>продление ЕСЕТ</t>
  </si>
  <si>
    <t>6a6f2483-52fa-e011-8be0-00155d0a038d</t>
  </si>
  <si>
    <t>a709c0b3-391e-e411-8a7f-6c3be5beeec0</t>
  </si>
  <si>
    <t>2014_ВЗ000000251</t>
  </si>
  <si>
    <t>90f41159-f1b3-de11-947b-00155d0a0331</t>
  </si>
  <si>
    <t>58a64d28-3f1e-e411-8a7f-6c3be5beeec0</t>
  </si>
  <si>
    <t>b055d1c6-1ef7-e311-b388-6c3be5befe08</t>
  </si>
  <si>
    <t>Техническая поддержка СВГК</t>
  </si>
  <si>
    <t>3fd353fb-c4c4-dc11-bea1-0003ffa5cc72</t>
  </si>
  <si>
    <t>1be9fb9c-ac96-e211-b1de-00155d0a8c49</t>
  </si>
  <si>
    <t>Поставка аппаратного обеспечения</t>
  </si>
  <si>
    <t>1f9a6774-79fb-e311-b388-6c3be5befe08</t>
  </si>
  <si>
    <t>c46f0550-65ed-e311-8a24-6c3be5bebd68</t>
  </si>
  <si>
    <t>2014_ВЗ000000275</t>
  </si>
  <si>
    <t>0aa2b6f0-64ed-e311-8a24-6c3be5bebd68</t>
  </si>
  <si>
    <t>34b81f78-641c-e411-887c-6c3be5bebd68</t>
  </si>
  <si>
    <t>45746e71-47c8-e211-8668-00155d0a8c5d</t>
  </si>
  <si>
    <t>Железо,</t>
  </si>
  <si>
    <t>9da64c55-a7f7-e311-b767-6c3be5bebd68</t>
  </si>
  <si>
    <t>68f0d3ca-5d1d-e411-887c-6c3be5bebd68</t>
  </si>
  <si>
    <t>2014_АС000000251</t>
  </si>
  <si>
    <t>9122ead8-5e1d-e411-887c-6c3be5bebd68</t>
  </si>
  <si>
    <t>2894a2c2-d405-e411-98fc-6c3be5beeec0</t>
  </si>
  <si>
    <t>3a33472d-be88-e311-a9b6-00155d0a9197</t>
  </si>
  <si>
    <t>Поставка оборудования Крафтвей</t>
  </si>
  <si>
    <t>c9a93169-5203-e411-9d01-6c3be5beeee8</t>
  </si>
  <si>
    <t>b5c57881-5203-e411-9d01-6c3be5beeee8</t>
  </si>
  <si>
    <t>3c0b2841-7619-e411-8a7f-6c3be5beeec0</t>
  </si>
  <si>
    <t>2014_АС000000238</t>
  </si>
  <si>
    <t>Autodesk AutoCAD LT 2015 Commercial New SLM DVD R3 ESD</t>
  </si>
  <si>
    <t>853f8ed9-32d2-e111-83f3-00155d0a9121</t>
  </si>
  <si>
    <t>2df85579-7619-e411-8a7f-6c3be5beeec0</t>
  </si>
  <si>
    <t>fd4dce22-9d1c-e411-add4-6c3be5beeee8</t>
  </si>
  <si>
    <t>9e32151c-1ff7-e311-b388-6c3be5befe08</t>
  </si>
  <si>
    <t>2fa25896-3d1e-e411-8a7f-6c3be5beeec0</t>
  </si>
  <si>
    <t>59417dc6-55b7-e211-b1de-00155d0a8c49</t>
  </si>
  <si>
    <t>851cc642-20e1-dc11-9b94-00145e5a5d70</t>
  </si>
  <si>
    <t>edeb0000-ca05-e411-98fc-6c3be5beeec0</t>
  </si>
  <si>
    <t>90b37714-3d1e-e411-8a7f-6c3be5beeec0</t>
  </si>
  <si>
    <t>9319a9c9-7512-e411-ae07-6c3be5bebd68</t>
  </si>
  <si>
    <t>Аккумуляторы</t>
  </si>
  <si>
    <t>254afade-a0cd-dc11-8e32-0003ffa5cc72</t>
  </si>
  <si>
    <t>78bdedea-7512-e411-ae07-6c3be5bebd68</t>
  </si>
  <si>
    <t>df123936-a6f7-e311-b767-6c3be5bebd68</t>
  </si>
  <si>
    <t>b03df2ff-1ef7-e311-b388-6c3be5befe08</t>
  </si>
  <si>
    <t>08b2b0c8-68cf-e311-8a99-6c3be5beeee8</t>
  </si>
  <si>
    <t>обор в Калугу</t>
  </si>
  <si>
    <t>77b999cc-87df-e111-83f3-00155d0a9121</t>
  </si>
  <si>
    <t>b9f350ff-68fb-e311-b388-6c3be5befe08</t>
  </si>
  <si>
    <t>7f1ed859-d117-e411-8a7f-6c3be5beeec0</t>
  </si>
  <si>
    <t>2014_АС000000264</t>
  </si>
  <si>
    <t>продление</t>
  </si>
  <si>
    <t>e008de6e-d117-e411-8a7f-6c3be5beeec0</t>
  </si>
  <si>
    <t>4b086428-f400-e411-b388-6c3be5befe08</t>
  </si>
  <si>
    <t>Оснащение рабочего места</t>
  </si>
  <si>
    <t>d3ff3190-61f0-e311-b8ea-6c3be5beeec0</t>
  </si>
  <si>
    <t>b40e4650-5303-e411-b388-6c3be5befe08</t>
  </si>
  <si>
    <t>c35c0d4e-6df8-e311-b388-6c3be5befe08</t>
  </si>
  <si>
    <t>cca2212f-afee-e211-9b39-00155d80792c</t>
  </si>
  <si>
    <t>Поставка оборудования  Dell в Первобанк</t>
  </si>
  <si>
    <t>7d0e8072-0e9f-df11-bbdb-00155d0a0350</t>
  </si>
  <si>
    <t>2d299d7a-59fb-e311-b388-6c3be5befe08</t>
  </si>
  <si>
    <t>5c564d99-10a9-e311-9fc7-6c3be5bebd68</t>
  </si>
  <si>
    <t>2014_ИС000000047</t>
  </si>
  <si>
    <t>Шлюз</t>
  </si>
  <si>
    <t>2b85e3d1-21b4-e311-a365-6c3be5beeee8</t>
  </si>
  <si>
    <t>936e470d-e217-e411-887c-6c3be5bebd68</t>
  </si>
  <si>
    <t>50f13f4e-3d1e-e411-8a7f-6c3be5beeec0</t>
  </si>
  <si>
    <t>de1c32c6-b6dc-e311-bbb7-6c3be5befe08</t>
  </si>
  <si>
    <t>АС000000247</t>
  </si>
  <si>
    <t>поставка win и офис</t>
  </si>
  <si>
    <t>2fa89fa8-320e-de11-81de-00155d0a0504</t>
  </si>
  <si>
    <t>fd8397b5-a0f7-e311-b767-6c3be5bebd68</t>
  </si>
  <si>
    <t>5f310ebd-2463-e311-971c-00155d0a917a</t>
  </si>
  <si>
    <t>ФА000000824</t>
  </si>
  <si>
    <t>оснащение доп. офиса</t>
  </si>
  <si>
    <t>8d6b0df1-2ec4-dc11-bea1-0003ffa5cc72</t>
  </si>
  <si>
    <t>9295efe8-139e-e311-9fc7-6c3be5bebd68</t>
  </si>
  <si>
    <t>191bafc5-5103-e411-9d01-6c3be5beeee8</t>
  </si>
  <si>
    <t>83e12fb5-3c0e-de11-81de-00155d0a0504</t>
  </si>
  <si>
    <t>de370518-8ff7-e311-9d01-6c3be5beeee8</t>
  </si>
  <si>
    <t>9fa1091d-9e1c-e411-887c-6c3be5bebd68</t>
  </si>
  <si>
    <t>2014_АС000000308</t>
  </si>
  <si>
    <t>Моноблок леново</t>
  </si>
  <si>
    <t>6dbba533-dfd3-dc11-8e32-0003ffa5cc72</t>
  </si>
  <si>
    <t>c3a0d40c-9f1c-e411-887c-6c3be5bebd68</t>
  </si>
  <si>
    <t>29c3d5cc-61ae-e211-b1de-00155d0a8c49</t>
  </si>
  <si>
    <t>ВЗ000000323</t>
  </si>
  <si>
    <t>Закупка лицензий MS</t>
  </si>
  <si>
    <t>58f677ba-ec69-e211-8269-00155d0a8c2e</t>
  </si>
  <si>
    <t>b87d57b2-77fb-e311-b388-6c3be5befe08</t>
  </si>
  <si>
    <t>271e1956-ce17-e411-8a7f-6c3be5beeec0</t>
  </si>
  <si>
    <t>2014_ВЗ000000349</t>
  </si>
  <si>
    <t>офисное ПО</t>
  </si>
  <si>
    <t>c4c4a5d8-cd17-e411-8a7f-6c3be5beeec0</t>
  </si>
  <si>
    <t>e4983b6b-ce17-e411-8a7f-6c3be5beeec0</t>
  </si>
  <si>
    <t>ddd30f2a-c0f7-e311-b767-6c3be5bebd68</t>
  </si>
  <si>
    <t>СГД - ОЦП4</t>
  </si>
  <si>
    <t>070be17f-5ad4-da11-a0ae-000cf1fd11c5</t>
  </si>
  <si>
    <t>a64ea566-451e-e411-8a7f-6c3be5beeec0</t>
  </si>
  <si>
    <t>42a9fd1a-12eb-e311-ae3d-6c3be5bebd68</t>
  </si>
  <si>
    <t>Поставка пустых газовых баллонов</t>
  </si>
  <si>
    <t>0a81a32e-14ec-dc11-a7d4-00145e5a5d70</t>
  </si>
  <si>
    <t>5bf88e13-76f7-e311-b388-6c3be5befe08</t>
  </si>
  <si>
    <t>75876ed8-5a1d-e411-887c-6c3be5bebd68</t>
  </si>
  <si>
    <t>3fa390a6-5b1d-e411-887c-6c3be5bebd68</t>
  </si>
  <si>
    <t>9df2c76f-a7f7-e311-b767-6c3be5bebd68</t>
  </si>
  <si>
    <t>647b13a1-ef13-e411-8a7f-6c3be5beeec0</t>
  </si>
  <si>
    <t>2014_ВЗ000000352</t>
  </si>
  <si>
    <t>САПР + МС + Каспер</t>
  </si>
  <si>
    <t>f5bbfb14-f113-e411-8a7f-6c3be5beeec0</t>
  </si>
  <si>
    <t>c243a8a3-131e-e411-887c-6c3be5bebd68</t>
  </si>
  <si>
    <t>Внедрение СЭД Docsvision в ДТЭК</t>
  </si>
  <si>
    <t>9d487973-5ad4-da11-a0ae-000cf1fd11c5</t>
  </si>
  <si>
    <t>05c8aff5-151e-e411-8a7f-6c3be5beeec0</t>
  </si>
  <si>
    <t>97985194-cc05-e411-b767-6c3be5bebd68</t>
  </si>
  <si>
    <t>дозакупка в Калугу</t>
  </si>
  <si>
    <t>370d27f2-cf05-e411-b767-6c3be5bebd68</t>
  </si>
  <si>
    <t>55747ce4-78fb-e311-b388-6c3be5befe08</t>
  </si>
  <si>
    <t>42efd22f-ca05-e411-98fc-6c3be5beeec0</t>
  </si>
  <si>
    <t>8f70b880-860e-e311-a224-00155d0a8c69</t>
  </si>
  <si>
    <t>2014_ВЗ000000353</t>
  </si>
  <si>
    <t>Лира</t>
  </si>
  <si>
    <t>377c74f7-9e18-e411-8a7f-6c3be5beeec0</t>
  </si>
  <si>
    <t>3024e72d-3d1e-e411-8a7f-6c3be5beeec0</t>
  </si>
  <si>
    <t>f53fb0d2-ca17-e411-8a7f-6c3be5beeec0</t>
  </si>
  <si>
    <t>2014_ВЗ000000340</t>
  </si>
  <si>
    <t>ESET NOD32 Antivirus Business Edition renewal for 67 user</t>
  </si>
  <si>
    <t>bebe3483-bec8-dc11-8e32-0003ffa5cc72</t>
  </si>
  <si>
    <t>14ece7e9-ca17-e411-8a7f-6c3be5beeec0</t>
  </si>
  <si>
    <t>fdc672e8-a9f7-e311-b767-6c3be5bebd68</t>
  </si>
  <si>
    <t>АС000000284</t>
  </si>
  <si>
    <t>d29c7019-86a3-df11-bbdb-00155d0a0350</t>
  </si>
  <si>
    <t>0363bd01-aaf7-e311-b767-6c3be5bebd68</t>
  </si>
  <si>
    <t>09cdd1de-a21b-e411-add4-6c3be5beeee8</t>
  </si>
  <si>
    <t>5e2f3183-c41b-e411-887c-6c3be5bebd68</t>
  </si>
  <si>
    <t>4ead808c-3d1e-e411-8a7f-6c3be5beeec0</t>
  </si>
  <si>
    <t>9d981e9f-d605-e411-b767-6c3be5bebd68</t>
  </si>
  <si>
    <t>амми</t>
  </si>
  <si>
    <t>972cabc9-d605-e411-b767-6c3be5bebd68</t>
  </si>
  <si>
    <t>43b93c78-1c84-e311-a9b6-00155d0a9197</t>
  </si>
  <si>
    <t>2014_АС000000169</t>
  </si>
  <si>
    <t>Пролдление лк</t>
  </si>
  <si>
    <t>1d87e28b-181e-e411-add4-6c3be5beeee8</t>
  </si>
  <si>
    <t>295466c1-161e-e411-8a7f-6c3be5beeec0</t>
  </si>
  <si>
    <t>38768f72-13a9-e311-9fc7-6c3be5bebd68</t>
  </si>
  <si>
    <t>ПК-Омск</t>
  </si>
  <si>
    <t>932a65b5-67fb-e311-b388-6c3be5befe08</t>
  </si>
  <si>
    <t>fd35c9eb-ca05-e411-98fc-6c3be5beeec0</t>
  </si>
  <si>
    <t>d2136b3f-dc87-e311-a9b6-00155d0a9197</t>
  </si>
  <si>
    <t>2014_АС000000196</t>
  </si>
  <si>
    <t>Поставка коммутаторов</t>
  </si>
  <si>
    <t>a0f206bb-8e1c-e411-887c-6c3be5bebd68</t>
  </si>
  <si>
    <t>30fc77b1-8d1c-e411-887c-6c3be5bebd68</t>
  </si>
  <si>
    <t>e1c6fe0a-a8f7-e311-9d01-6c3be5beeee8</t>
  </si>
  <si>
    <t>Комплектующие</t>
  </si>
  <si>
    <t>e897fdf7-5dfb-e311-9d01-6c3be5beeee8</t>
  </si>
  <si>
    <t>073d29ce-621c-e411-887c-6c3be5bebd68</t>
  </si>
  <si>
    <t>bbc15c6a-9c1c-e411-887c-6c3be5bebd68</t>
  </si>
  <si>
    <t>2014_АС000000270</t>
  </si>
  <si>
    <t>Поставка disckit</t>
  </si>
  <si>
    <t>a7a97c8c-9c1c-e411-887c-6c3be5bebd68</t>
  </si>
  <si>
    <t>6b605373-9d1c-e411-887c-6c3be5bebd68</t>
  </si>
  <si>
    <t>2014_АС000000295</t>
  </si>
  <si>
    <t>Серверные комплектующие НР</t>
  </si>
  <si>
    <t>3a3d7a8c-9d1c-e411-887c-6c3be5bebd68</t>
  </si>
  <si>
    <t>7df2a963-a6f7-e311-b767-6c3be5bebd68</t>
  </si>
  <si>
    <t>61a8581e-a7f7-e311-b767-6c3be5bebd68</t>
  </si>
  <si>
    <t>f5014556-211e-e411-add4-6c3be5beeee8</t>
  </si>
  <si>
    <t>ebf3a8c0-231e-e411-add4-6c3be5beeee8</t>
  </si>
  <si>
    <t>71280c2b-d8fa-e311-b767-6c3be5bebd68</t>
  </si>
  <si>
    <t>dba8500b-c8fa-e311-9d01-6c3be5beeee8</t>
  </si>
  <si>
    <t>124b4b64-7619-e411-8a7f-6c3be5beeec0</t>
  </si>
  <si>
    <t>d736e832-d705-e411-b767-6c3be5bebd68</t>
  </si>
  <si>
    <t>3 этап ПК</t>
  </si>
  <si>
    <t>9902e153-d705-e411-b767-6c3be5bebd68</t>
  </si>
  <si>
    <t>ИС000000040</t>
  </si>
  <si>
    <t>84d0bc62-bcc8-dc11-8e32-0003ffa5cc72</t>
  </si>
  <si>
    <t>82368535-75f8-e311-9d01-6c3be5beeee8</t>
  </si>
  <si>
    <t>4e550f44-382e-e211-b8b7-00155d0a8c2e</t>
  </si>
  <si>
    <t>2014_ВЗ000000205</t>
  </si>
  <si>
    <t>Поставка DV</t>
  </si>
  <si>
    <t>dc87ddd9-331e-e411-8a7f-6c3be5beeec0</t>
  </si>
  <si>
    <t>ba28ff7d-6403-e411-98fc-6c3be5beeec0</t>
  </si>
  <si>
    <t>Visual Studio Professional 2013 Single OLP NL</t>
  </si>
  <si>
    <t>5ab7fefc-0990-e011-bdf5-00155d0a0378</t>
  </si>
  <si>
    <t>b6735e92-6403-e411-98fc-6c3be5beeec0</t>
  </si>
  <si>
    <t>85c8f874-7232-e311-a67d-00155d0a8c69</t>
  </si>
  <si>
    <t>продление каспер</t>
  </si>
  <si>
    <t>a84cbee5-75fb-e311-b388-6c3be5befe08</t>
  </si>
  <si>
    <t>82af2d6a-5403-e411-b388-6c3be5befe08</t>
  </si>
  <si>
    <t>ВЗ000000332</t>
  </si>
  <si>
    <t>Жесткие диски</t>
  </si>
  <si>
    <t>1b667897-5403-e411-b388-6c3be5befe08</t>
  </si>
  <si>
    <t>bada3adf-9f18-e411-8a7f-6c3be5beeec0</t>
  </si>
  <si>
    <t>2014_ВЗ000000355</t>
  </si>
  <si>
    <t>моники</t>
  </si>
  <si>
    <t>0d0fd02e-a018-e411-8a7f-6c3be5beeec0</t>
  </si>
  <si>
    <t>2661730b-a61b-e411-add4-6c3be5beeee8</t>
  </si>
  <si>
    <t>Поствка  офисного продукта</t>
  </si>
  <si>
    <t>f9975c4f-44ec-dc11-a7d4-00145e5a5d70</t>
  </si>
  <si>
    <t>09ce7849-1c1e-e411-887c-6c3be5bebd68</t>
  </si>
  <si>
    <t>d4913d96-9e1c-e411-887c-6c3be5bebd68</t>
  </si>
  <si>
    <t>64fe39b6-9e1c-e411-887c-6c3be5bebd68</t>
  </si>
  <si>
    <t>5f623bde-d405-e411-98fc-6c3be5beeec0</t>
  </si>
  <si>
    <t>35b2e3f7-f013-e411-8a7f-6c3be5beeec0</t>
  </si>
  <si>
    <t>9eb031f7-bbf7-e311-b767-6c3be5bebd68</t>
  </si>
  <si>
    <t>Услуги по сопровождению программно-технического обеспечения автоматизированных информационных систем Самарской Губернской Думы</t>
  </si>
  <si>
    <t>95a71dd8-3f1e-e411-8a7f-6c3be5beeec0</t>
  </si>
  <si>
    <t>423bfc81-5d1d-e411-887c-6c3be5bebd68</t>
  </si>
  <si>
    <t>24d828f2-5d1d-e411-887c-6c3be5bebd68</t>
  </si>
  <si>
    <t>bb8c809d-12eb-e311-ae3d-6c3be5bebd68</t>
  </si>
  <si>
    <t>поставка красок и втулок</t>
  </si>
  <si>
    <t>f05e18d7-e8f6-e311-b388-6c3be5befe08</t>
  </si>
  <si>
    <t>7a7a364b-9e1c-e411-887c-6c3be5bebd68</t>
  </si>
  <si>
    <t>f707a220-d505-e411-b767-6c3be5bebd68</t>
  </si>
  <si>
    <t>3 итерация</t>
  </si>
  <si>
    <t>f7710c3d-d505-e411-b767-6c3be5bebd68</t>
  </si>
  <si>
    <t>c0e6c185-ca05-e411-98fc-6c3be5beeec0</t>
  </si>
  <si>
    <t>f6d6a197-081e-e411-956e-6c3be5befe08</t>
  </si>
  <si>
    <t>2014_АС000000156</t>
  </si>
  <si>
    <t>ЛК</t>
  </si>
  <si>
    <t>b38a688e-081e-e411-956e-6c3be5befe08</t>
  </si>
  <si>
    <t>efb301b0-0b1e-e411-956e-6c3be5befe08</t>
  </si>
  <si>
    <t>57bb77d5-f013-e411-8a7f-6c3be5beeec0</t>
  </si>
  <si>
    <t>a8caa67f-ce17-e411-8a7f-6c3be5beeec0</t>
  </si>
  <si>
    <t>dc848f75-0088-e311-a9b6-00155d0a9197</t>
  </si>
  <si>
    <t>Поставка оборудования</t>
  </si>
  <si>
    <t>460039fe-a587-e111-a600-00155d0a8c16</t>
  </si>
  <si>
    <t>f7d5d86a-660d-e411-ae07-6c3be5bebd68</t>
  </si>
  <si>
    <t>d4952cd3-721d-e411-8a7f-6c3be5beeec0</t>
  </si>
  <si>
    <t>2014_ИС000000066</t>
  </si>
  <si>
    <t>Поставка оперативной памяти HP</t>
  </si>
  <si>
    <t>eed3ca8b-721d-e411-8a7f-6c3be5beeec0</t>
  </si>
  <si>
    <t>1e2b6f1c-731d-e411-8a7f-6c3be5beeec0</t>
  </si>
  <si>
    <t>47e14830-4f19-e411-8a7f-6c3be5beeec0</t>
  </si>
  <si>
    <t>2014_ВЗ000000203</t>
  </si>
  <si>
    <t>AutoCAD LT 2012 Commercial New SLM ML03</t>
  </si>
  <si>
    <t>302d8296-4f19-e411-8a7f-6c3be5beeec0</t>
  </si>
  <si>
    <t>842722fa-57d9-dc11-9b8d-00145e5a5d70</t>
  </si>
  <si>
    <t>ee7f0a50-db1e-e411-887c-6c3be5bebd68</t>
  </si>
  <si>
    <t>d1c8c9d9-c905-e411-98fc-6c3be5beeec0</t>
  </si>
  <si>
    <t>39ed9f4b-3a1d-e411-887c-6c3be5bebd68</t>
  </si>
  <si>
    <t>2014_ИС000000040</t>
  </si>
  <si>
    <t>c0932297-0c35-e011-a630-00155d010151</t>
  </si>
  <si>
    <t>52f109cb-3a1d-e411-887c-6c3be5bebd68</t>
  </si>
  <si>
    <t>648d8226-341e-e411-8a7f-6c3be5beeec0</t>
  </si>
  <si>
    <t>56951c6c-3f1e-e411-8a7f-6c3be5beeec0</t>
  </si>
  <si>
    <t>437bf016-6ff8-e311-9d01-6c3be5beeee8</t>
  </si>
  <si>
    <t>998291e9-86a3-e311-a115-6c3be5beeec0</t>
  </si>
  <si>
    <t>Неисключительное право ExchgStdCAL 2013 RUS OLP NL DvcCAL</t>
  </si>
  <si>
    <t>fd7871d9-9ef7-e311-b767-6c3be5bebd68</t>
  </si>
  <si>
    <t>7f102c28-171e-e411-8a7f-6c3be5beeec0</t>
  </si>
  <si>
    <t>Поставка клиентских лицензий Docsvision Топ-Менеджер</t>
  </si>
  <si>
    <t>309e48e1-a3d0-dc11-8e32-0003ffa5cc72</t>
  </si>
  <si>
    <t>68617e3b-171e-e411-8a7f-6c3be5beeec0</t>
  </si>
  <si>
    <t>ad697679-f013-e411-8a7f-6c3be5beeec0</t>
  </si>
  <si>
    <t>83377614-a018-e411-8a7f-6c3be5beeec0</t>
  </si>
  <si>
    <t>a347f538-a7f7-e311-b767-6c3be5bebd68</t>
  </si>
  <si>
    <t>56d6dc2b-d41e-e411-887c-6c3be5bebd68</t>
  </si>
  <si>
    <t>28105a3f-d41e-e411-887c-6c3be5bebd68</t>
  </si>
  <si>
    <t>05bb820d-6c18-e411-8a7f-6c3be5beeec0</t>
  </si>
  <si>
    <t>Тест 31-07-2014</t>
  </si>
  <si>
    <t>d162767c-8d1c-e411-add4-6c3be5beeee8</t>
  </si>
  <si>
    <t>покупка ПК</t>
  </si>
  <si>
    <t>958ea540-8d1c-e411-add4-6c3be5beeee8</t>
  </si>
  <si>
    <t>1940be2d-8e1c-e411-add4-6c3be5beeee8</t>
  </si>
  <si>
    <t>5299e1ae-9c1c-e411-887c-6c3be5bebd68</t>
  </si>
  <si>
    <t>c04c2243-43c1-e311-8353-6c3be5befe08</t>
  </si>
  <si>
    <t>Kaspersky Endpoint Security для бизнеса – Стандартный 250-499 User 1 year</t>
  </si>
  <si>
    <t>bd10600b-9ff7-e311-b767-6c3be5bebd68</t>
  </si>
  <si>
    <t>500e795c-3f1e-e411-8a7f-6c3be5beeec0</t>
  </si>
  <si>
    <t>5e1cb4d1-631c-e411-887c-6c3be5bebd68</t>
  </si>
  <si>
    <t>23a8109f-9b1c-e411-887c-6c3be5bebd68</t>
  </si>
  <si>
    <t>48bb1aba-9b1c-e411-887c-6c3be5bebd68</t>
  </si>
  <si>
    <t>0ee72110-cb05-e411-98fc-6c3be5beeec0</t>
  </si>
  <si>
    <t>330a001b-cb17-e411-8a7f-6c3be5beeec0</t>
  </si>
  <si>
    <t>b858ed06-9f18-e411-8a7f-6c3be5beeec0</t>
  </si>
  <si>
    <t>27e3c44c-ca05-e411-98fc-6c3be5beeec0</t>
  </si>
  <si>
    <t>c14d932e-6303-e411-98fc-6c3be5beeec0</t>
  </si>
  <si>
    <t>map info</t>
  </si>
  <si>
    <t>f4f19543-015a-e011-9716-00155d010151</t>
  </si>
  <si>
    <t>49646ca7-6303-e411-98fc-6c3be5beeec0</t>
  </si>
  <si>
    <t>2b24f0bd-d61e-e411-887c-6c3be5bebd68</t>
  </si>
  <si>
    <t>07ff953b-9c1c-e411-add4-6c3be5beeee8</t>
  </si>
  <si>
    <t>Переводчик промт</t>
  </si>
  <si>
    <t>0bac3031-9e1c-e411-add4-6c3be5beeee8</t>
  </si>
  <si>
    <t>206d8e53-3f1e-e411-8a7f-6c3be5beeec0</t>
  </si>
  <si>
    <t>feb3d680-3a1d-e411-887c-6c3be5bebd68</t>
  </si>
  <si>
    <t>b0a0a6e1-0fa9-e311-9fc7-6c3be5bebd68</t>
  </si>
  <si>
    <t>ПК и оргтехника</t>
  </si>
  <si>
    <t>ca6af03c-d3fa-e311-b388-6c3be5befe08</t>
  </si>
  <si>
    <t>5d1a6230-bff7-e311-b767-6c3be5bebd68</t>
  </si>
  <si>
    <t>СГД - ОЦП2</t>
  </si>
  <si>
    <t>c85759c9-441e-e411-8a7f-6c3be5beeec0</t>
  </si>
  <si>
    <t>77a6821a-6419-e411-8a7f-6c3be5beeec0</t>
  </si>
  <si>
    <t>2014_ВЗ000000146</t>
  </si>
  <si>
    <t>Kaspersky Endpoint Security для бизнеса – Стандартный 150-249 User 1 year</t>
  </si>
  <si>
    <t>96ba67e5-6419-e411-8a7f-6c3be5beeec0</t>
  </si>
  <si>
    <t>34a0b8b6-912f-e011-a630-00155d010151</t>
  </si>
  <si>
    <t>0e6404bd-141e-e411-956e-6c3be5befe08</t>
  </si>
  <si>
    <t>4a5e6e49-3f1e-e411-8a7f-6c3be5beeec0</t>
  </si>
  <si>
    <t>0d99a2fc-4a19-e411-887c-6c3be5bebd68</t>
  </si>
  <si>
    <t>2014_ИС000000046</t>
  </si>
  <si>
    <t>Шлюзы 2 шт</t>
  </si>
  <si>
    <t>9befe645-95c9-dc11-8e32-0003ffa5cc72</t>
  </si>
  <si>
    <t>a043a67c-6719-e411-887c-6c3be5bebd68</t>
  </si>
  <si>
    <t>27f7905c-1ff7-e311-b388-6c3be5befe08</t>
  </si>
  <si>
    <t>4d569e2e-1c1e-e411-887c-6c3be5bebd68</t>
  </si>
  <si>
    <t>2014_ВЗ000000272</t>
  </si>
  <si>
    <t>89b5d584-631c-e411-887c-6c3be5bebd68</t>
  </si>
  <si>
    <t>c010c2a1-a6f7-e311-b767-6c3be5bebd68</t>
  </si>
  <si>
    <t>24d3a216-77f7-e311-b388-6c3be5befe08</t>
  </si>
  <si>
    <t>2014_ВЗ000000324</t>
  </si>
  <si>
    <t>Поставка витой пары, клем</t>
  </si>
  <si>
    <t>2e2808eb-641c-e411-887c-6c3be5bebd68</t>
  </si>
  <si>
    <t>7c343a3e-3f1e-e411-8a7f-6c3be5beeec0</t>
  </si>
  <si>
    <t>91599ee9-9b1c-e411-887c-6c3be5bebd68</t>
  </si>
  <si>
    <t>e9ec52e6-5903-e411-b767-6c3be5bebd68</t>
  </si>
  <si>
    <t>1c4031d3-ca05-e411-98fc-6c3be5beeec0</t>
  </si>
  <si>
    <t>2014_ВЗ000000192</t>
  </si>
  <si>
    <t>341eaad9-a21b-e411-887c-6c3be5bebd68</t>
  </si>
  <si>
    <t>7dc8a6f3-b37e-e311-971c-00155d0a917a</t>
  </si>
  <si>
    <t>Проект по капстрою: организация видеостены для операторной ЦПУ-2</t>
  </si>
  <si>
    <t>a51b94a4-c7fa-e311-9d01-6c3be5beeee8</t>
  </si>
  <si>
    <t>d062eca7-3d1e-e411-8a7f-6c3be5beeec0</t>
  </si>
  <si>
    <t>e84fa2ce-6419-e411-8a7f-6c3be5beeec0</t>
  </si>
  <si>
    <t>127e4488-119e-e311-9fc7-6c3be5bebd68</t>
  </si>
  <si>
    <t>6a1ed89f-17a2-e311-a115-6c3be5beeec0</t>
  </si>
  <si>
    <t>Поставка ключей активации портов оборудования IBM</t>
  </si>
  <si>
    <t>14da3b48-a41b-e411-add4-6c3be5beeee8</t>
  </si>
  <si>
    <t>72fe9063-6ff8-e311-9d01-6c3be5beeee8</t>
  </si>
  <si>
    <t>a3275621-98b8-e311-ba37-6c3be5beeee8</t>
  </si>
  <si>
    <t>Продление гарантии оборудования HP</t>
  </si>
  <si>
    <t>1aef50df-74f8-e311-9d01-6c3be5beeee8</t>
  </si>
  <si>
    <t>db620763-ca05-e411-98fc-6c3be5beeec0</t>
  </si>
  <si>
    <t>c6a173bb-c89a-e311-8c02-6c3be5bebd68</t>
  </si>
  <si>
    <t>Офис</t>
  </si>
  <si>
    <t>75059016-77f7-e311-b767-6c3be5bebd68</t>
  </si>
  <si>
    <t>ef05d70c-0c1e-e411-956e-6c3be5befe08</t>
  </si>
  <si>
    <t>b7d277eb-d605-e411-b767-6c3be5bebd68</t>
  </si>
  <si>
    <t>df525dca-95f7-e311-b767-6c3be5bebd68</t>
  </si>
  <si>
    <t>a340aab7-64d2-e111-83f3-00155d0a9121</t>
  </si>
  <si>
    <t>3d6a53a1-9bf7-e311-9d01-6c3be5beeee8</t>
  </si>
  <si>
    <t>606ba992-211e-e411-add4-6c3be5beeee8</t>
  </si>
  <si>
    <t>2014_АС000000243</t>
  </si>
  <si>
    <t>092c5c1e-ca1b-e411-887c-6c3be5bebd68</t>
  </si>
  <si>
    <t>b316f9de-9e18-e411-8a7f-6c3be5beeec0</t>
  </si>
  <si>
    <t>fad59d22-e6ed-e211-9b39-00155d80792c</t>
  </si>
  <si>
    <t>39bbd99a-e5ed-e211-9b39-00155d80792c</t>
  </si>
  <si>
    <t>4de984e7-c705-e411-98fc-6c3be5beeec0</t>
  </si>
  <si>
    <t>f97cfe1e-9a1c-e411-add4-6c3be5beeee8</t>
  </si>
  <si>
    <t>2b3bb80f-0e9e-e311-9fc7-6c3be5bebd68</t>
  </si>
  <si>
    <t>fb8d567b-d505-e411-b767-6c3be5bebd68</t>
  </si>
  <si>
    <t>544146c3-5403-e411-b388-6c3be5befe08</t>
  </si>
  <si>
    <t>96ba4ee4-7719-e411-8a7f-6c3be5beeec0</t>
  </si>
  <si>
    <t>239d400e-cb17-e411-8a7f-6c3be5beeec0</t>
  </si>
  <si>
    <t>1d8a0981-a6f7-e311-b767-6c3be5bebd68</t>
  </si>
  <si>
    <t>ae135a0a-5103-e411-9d01-6c3be5beeee8</t>
  </si>
  <si>
    <t>4f966233-5103-e411-9d01-6c3be5beeee8</t>
  </si>
  <si>
    <t>856560b9-4f19-e411-8a7f-6c3be5beeec0</t>
  </si>
  <si>
    <t>6e8b4c39-e3b7-e211-b1de-00155d0a8c49</t>
  </si>
  <si>
    <t>Обновление DV</t>
  </si>
  <si>
    <t>42b6a665-d205-e411-98fc-6c3be5beeec0</t>
  </si>
  <si>
    <t>765876f2-6ef8-e311-9d01-6c3be5beeee8</t>
  </si>
  <si>
    <t>305be5ef-0fa9-e311-9fc7-6c3be5bebd68</t>
  </si>
  <si>
    <t>услуги по внедрению решений Microsoft в ИТ-инфраструктуру</t>
  </si>
  <si>
    <t>1e1c894e-0c9b-e011-bdf5-00155d0a0378</t>
  </si>
  <si>
    <t>e38aded0-1df7-e311-b388-6c3be5befe08</t>
  </si>
  <si>
    <t>fdc6d8dd-a8f7-e311-b767-6c3be5bebd68</t>
  </si>
  <si>
    <t>1d236afd-a8f7-e311-b767-6c3be5bebd68</t>
  </si>
  <si>
    <t>86c241f5-d017-e411-8a7f-6c3be5beeec0</t>
  </si>
  <si>
    <t>0c39f999-d117-e411-8a7f-6c3be5beeec0</t>
  </si>
  <si>
    <t>cac38cdb-21f7-e311-b388-6c3be5befe08</t>
  </si>
  <si>
    <t>Техническая поддержка</t>
  </si>
  <si>
    <t>b1d6ae3e-17f0-e011-8be0-00155d0a038d</t>
  </si>
  <si>
    <t>99125315-22f7-e311-b388-6c3be5befe08</t>
  </si>
  <si>
    <t>5e97c319-ac0d-dc11-b327-0003ff6bdff6</t>
  </si>
  <si>
    <t>3fca5c35-74f8-e311-9d01-6c3be5beeee8</t>
  </si>
  <si>
    <t>9ab19766-66fb-e311-b388-6c3be5befe08</t>
  </si>
  <si>
    <t>4490b352-edfd-e311-b388-6c3be5befe08</t>
  </si>
  <si>
    <t>Доработка сайта Избиркома</t>
  </si>
  <si>
    <t>d713d879-5ad4-da11-a0ae-000cf1fd11c5</t>
  </si>
  <si>
    <t>d05b48a8-edfd-e311-b388-6c3be5befe08</t>
  </si>
  <si>
    <t>24c8adc5-931c-e411-8a7f-6c3be5beeec0</t>
  </si>
  <si>
    <t>f5f2e0b1-d31e-e411-887c-6c3be5bebd68</t>
  </si>
  <si>
    <t>Предпроектное обследование интранет-портала</t>
  </si>
  <si>
    <t>1e7b73e6-d31e-e411-887c-6c3be5bebd68</t>
  </si>
  <si>
    <t>949e924e-d61e-e411-887c-6c3be5bebd68</t>
  </si>
  <si>
    <t>2014_ВЗ000000271</t>
  </si>
  <si>
    <t>73b058f3-db1e-e411-887c-6c3be5bebd68</t>
  </si>
  <si>
    <t>dd82cdfc-db1e-e411-887c-6c3be5bebd68</t>
  </si>
  <si>
    <t>f9b9e886-6ff8-e311-9d01-6c3be5beeee8</t>
  </si>
  <si>
    <t>89a4d091-641c-e411-887c-6c3be5bebd68</t>
  </si>
  <si>
    <t>994ccfb4-8e1c-e411-add4-6c3be5beeee8</t>
  </si>
  <si>
    <t>567b13c1-3d1e-e411-8a7f-6c3be5beeec0</t>
  </si>
  <si>
    <t>8cbed221-a018-e411-8a7f-6c3be5beeec0</t>
  </si>
  <si>
    <t>b7fea3c7-cf05-e411-b767-6c3be5bebd68</t>
  </si>
  <si>
    <t>5286e506-3f1e-e411-8a7f-6c3be5beeec0</t>
  </si>
  <si>
    <t>536d0ef4-e5ed-e211-9b39-00155d80792c</t>
  </si>
  <si>
    <t>Разработка подсистемы согласования договоров на DV (1 этап)</t>
  </si>
  <si>
    <t>e962500b-421e-e411-956e-6c3be5befe08</t>
  </si>
  <si>
    <t>93affbee-9e1c-e411-887c-6c3be5bebd68</t>
  </si>
  <si>
    <t>2fe2251c-9f1c-e411-add4-6c3be5beeee8</t>
  </si>
  <si>
    <t>Первая помощь МС</t>
  </si>
  <si>
    <t>4f043eaf-6a77-e211-8269-00155d0a8c2e</t>
  </si>
  <si>
    <t>f55c1f61-9f1c-e411-add4-6c3be5beeee8</t>
  </si>
  <si>
    <t>48c5f5f2-581d-e411-887c-6c3be5bebd68</t>
  </si>
  <si>
    <t>a0429a71-581d-e411-887c-6c3be5bebd68</t>
  </si>
  <si>
    <t>57f8bc5a-d505-e411-b767-6c3be5bebd68</t>
  </si>
  <si>
    <t>6c259a82-f901-e411-b767-6c3be5bebd68</t>
  </si>
  <si>
    <t>2014_ВЗ000000197</t>
  </si>
  <si>
    <t>1c2e9198-cf17-e411-8a7f-6c3be5beeec0</t>
  </si>
  <si>
    <t>72d815c5-9d1c-e411-887c-6c3be5bebd68</t>
  </si>
  <si>
    <t>a93eab94-f013-e411-8a7f-6c3be5beeec0</t>
  </si>
  <si>
    <t>1f2b7fa6-9ae5-e311-97c7-6c3be5beeec0</t>
  </si>
  <si>
    <t>AutoCAD LT</t>
  </si>
  <si>
    <t>180dc5da-7d64-e211-8269-00155d0a8c2e</t>
  </si>
  <si>
    <t>dfa17074-a1f7-e311-b767-6c3be5bebd68</t>
  </si>
  <si>
    <t>7095b07f-3d1e-e411-8a7f-6c3be5beeec0</t>
  </si>
  <si>
    <t>bd5674a0-bef7-e311-b767-6c3be5bebd68</t>
  </si>
  <si>
    <t>СГД - ОЦП1</t>
  </si>
  <si>
    <t>efb82fb4-441e-e411-8a7f-6c3be5beeec0</t>
  </si>
  <si>
    <t>2014_АС000000259</t>
  </si>
  <si>
    <t>453913b8-1a1e-e411-887c-6c3be5bebd68</t>
  </si>
  <si>
    <t>bd68dbba-5bd2-e111-83f3-00155d0a9121</t>
  </si>
  <si>
    <t>c3823cb0-bc1b-e411-887c-6c3be5bebd68</t>
  </si>
  <si>
    <t>50348163-3d1e-e411-8a7f-6c3be5beeec0</t>
  </si>
  <si>
    <t>29834797-5dfb-e311-9d01-6c3be5beeee8</t>
  </si>
  <si>
    <t>fb99363d-9b1c-e411-add4-6c3be5beeee8</t>
  </si>
  <si>
    <t>e1ec0da9-9c1c-e411-add4-6c3be5beeee8</t>
  </si>
  <si>
    <t>5258f331-e217-e411-887c-6c3be5bebd68</t>
  </si>
  <si>
    <t>3d3d3fe1-a6f7-e311-b767-6c3be5bebd68</t>
  </si>
  <si>
    <t>77074016-d105-e411-b767-6c3be5bebd68</t>
  </si>
  <si>
    <t>d0f11e9a-9f1c-e411-add4-6c3be5beeee8</t>
  </si>
  <si>
    <t>cb949441-b41e-e411-8a7f-6c3be5beeec0</t>
  </si>
  <si>
    <t>Миграция и упроавление совещаниями</t>
  </si>
  <si>
    <t>32dfd2a3-9b66-e011-9716-00155d010151</t>
  </si>
  <si>
    <t>e69752a4-b61e-e411-887c-6c3be5bebd68</t>
  </si>
  <si>
    <t>d8a29d7a-d705-e411-b767-6c3be5bebd68</t>
  </si>
  <si>
    <t>2014_АС000000296</t>
  </si>
  <si>
    <t>a70ca1ef-ce17-e411-8a7f-6c3be5beeec0</t>
  </si>
  <si>
    <t>3dbd1939-a9f7-e311-b767-6c3be5bebd68</t>
  </si>
  <si>
    <t>3d329755-a9f7-e311-b767-6c3be5bebd68</t>
  </si>
  <si>
    <t>cce8ab15-6519-e411-887c-6c3be5bebd68</t>
  </si>
  <si>
    <t>97302de2-d7fa-e311-b767-6c3be5bebd68</t>
  </si>
  <si>
    <t>73486717-9f18-e411-8a7f-6c3be5beeec0</t>
  </si>
  <si>
    <t>25a9a3eb-6050-e311-bf0d-00155d0a917a</t>
  </si>
  <si>
    <t>продление EA</t>
  </si>
  <si>
    <t>68d78a3d-f9cf-dc11-8e32-0003ffa5cc72</t>
  </si>
  <si>
    <t>8405f84b-bdfa-e311-b388-6c3be5befe08</t>
  </si>
  <si>
    <t>6e66a27c-1d1e-e411-8a7f-6c3be5beeec0</t>
  </si>
  <si>
    <t>e65a70fc-69ed-e311-b8ea-6c3be5beeec0</t>
  </si>
  <si>
    <t>Миграция AD Exch</t>
  </si>
  <si>
    <t>4b49ca35-ea4c-e211-b8b7-00155d0a8c2e</t>
  </si>
  <si>
    <t>9b02184d-20f7-e311-b388-6c3be5befe08</t>
  </si>
  <si>
    <t>28f2015d-bc1b-e411-887c-6c3be5bebd68</t>
  </si>
  <si>
    <t>747293a0-d405-e411-98fc-6c3be5beeec0</t>
  </si>
  <si>
    <t>7fb795e5-7619-e411-8a7f-6c3be5beeec0</t>
  </si>
  <si>
    <t>2014_АС000000239</t>
  </si>
  <si>
    <t>8056ef3f-7719-e411-8a7f-6c3be5beeec0</t>
  </si>
  <si>
    <t>05e6593c-13a9-e311-9fc7-6c3be5bebd68</t>
  </si>
  <si>
    <t>сервер</t>
  </si>
  <si>
    <t>9c6a2942-67fb-e311-b388-6c3be5befe08</t>
  </si>
  <si>
    <t>4d00370c-6719-e411-887c-6c3be5bebd68</t>
  </si>
  <si>
    <t>0998fbee-13a9-e311-a115-6c3be5beeec0</t>
  </si>
  <si>
    <t>Планшеты</t>
  </si>
  <si>
    <t>fd891f3d-5efb-e311-9d01-6c3be5beeee8</t>
  </si>
  <si>
    <t>371de85e-731d-e411-8a7f-6c3be5beeec0</t>
  </si>
  <si>
    <t>2014_АС000000301</t>
  </si>
  <si>
    <t>9dc6afe7-3b1d-e411-887c-6c3be5bebd68</t>
  </si>
  <si>
    <t>059043c0-b61e-e411-887c-6c3be5bebd68</t>
  </si>
  <si>
    <t>6957091a-b9d4-e111-83f3-00155d0a9121</t>
  </si>
  <si>
    <t>9ac4cd3b-1a1e-e411-887c-6c3be5bebd68</t>
  </si>
  <si>
    <t>7674d61f-7719-e411-8a7f-6c3be5beeec0</t>
  </si>
  <si>
    <t>6626cbda-a11b-e411-add4-6c3be5beeee8</t>
  </si>
  <si>
    <t>877f3b4f-7024-e411-887c-6c3be5bebd68</t>
  </si>
  <si>
    <t>авайя в Калуга офис</t>
  </si>
  <si>
    <t>5f1fa2f7-7024-e411-887c-6c3be5bebd68</t>
  </si>
  <si>
    <t>0fb55549-6624-e411-887c-6c3be5bebd68</t>
  </si>
  <si>
    <t>4 итерация ПК</t>
  </si>
  <si>
    <t>db220b67-57f6-e011-8be0-00155d0a038d</t>
  </si>
  <si>
    <t>Салют завод</t>
  </si>
  <si>
    <t>c9884763-6624-e411-887c-6c3be5bebd68</t>
  </si>
  <si>
    <t>d72b4b80-7403-e411-b388-6c3be5befe08</t>
  </si>
  <si>
    <t>Сервера Dell</t>
  </si>
  <si>
    <t>cb333944-ec21-e411-8a7f-6c3be5beeec0</t>
  </si>
  <si>
    <t>028daf39-9d1c-e411-887c-6c3be5bebd68</t>
  </si>
  <si>
    <t>2014_ИС000000074</t>
  </si>
  <si>
    <t>Конфтел</t>
  </si>
  <si>
    <t>fa73499c-b423-e411-887c-6c3be5bebd68</t>
  </si>
  <si>
    <t>014fa51d-ad23-e411-887c-6c3be5bebd68</t>
  </si>
  <si>
    <t>2014_ВЗ000000395</t>
  </si>
  <si>
    <t>KVM</t>
  </si>
  <si>
    <t>70e9f845-ad23-e411-887c-6c3be5bebd68</t>
  </si>
  <si>
    <t>e7df52c8-7624-e411-956e-6c3be5befe08</t>
  </si>
  <si>
    <t>2014_АС000000173</t>
  </si>
  <si>
    <t>03f04a0e-7724-e411-956e-6c3be5befe08</t>
  </si>
  <si>
    <t>d1707257-7003-e411-b388-6c3be5befe08</t>
  </si>
  <si>
    <t>Поставка расходных материалов</t>
  </si>
  <si>
    <t>0c0fa6d1-9f23-e411-8a7f-6c3be5beeec0</t>
  </si>
  <si>
    <t>c4a496c9-6f24-e411-887c-6c3be5bebd68</t>
  </si>
  <si>
    <t>2014_ИС000000059</t>
  </si>
  <si>
    <t>2 батареи Калуга</t>
  </si>
  <si>
    <t>cd0109e9-6f24-e411-887c-6c3be5bebd68</t>
  </si>
  <si>
    <t>9199fa53-7424-e411-956e-6c3be5befe08</t>
  </si>
  <si>
    <t>2014_ВЗ000000267</t>
  </si>
  <si>
    <t>81b9a995-6e24-e411-956e-6c3be5befe08</t>
  </si>
  <si>
    <t>Средневолжский научно-исследовательский  институт по нефтепереработке</t>
  </si>
  <si>
    <t>17c324ae-7424-e411-956e-6c3be5befe08</t>
  </si>
  <si>
    <t>6abbec0e-4724-e411-8a7f-6c3be5beeec0</t>
  </si>
  <si>
    <t>рибейт 2 квартал 2014</t>
  </si>
  <si>
    <t>52eb91a7-4524-e411-8a7f-6c3be5beeec0</t>
  </si>
  <si>
    <t>Лаборатория Касперского</t>
  </si>
  <si>
    <t>ce11edda-4724-e411-8a7f-6c3be5beeec0</t>
  </si>
  <si>
    <t>f4af923e-7703-e411-b388-6c3be5befe08</t>
  </si>
  <si>
    <t>Внедрение Project Online</t>
  </si>
  <si>
    <t>b6ffe3f3-106f-e011-9716-00155d010151</t>
  </si>
  <si>
    <t>Волгатрансстрой-9, строительная компания</t>
  </si>
  <si>
    <t>1c24184d-9f23-e411-8a7f-6c3be5beeec0</t>
  </si>
  <si>
    <t>d3cac250-7403-e411-b388-6c3be5befe08</t>
  </si>
  <si>
    <t>Поставка рабочих станций и мониторов</t>
  </si>
  <si>
    <t>7a331080-a023-e411-8a7f-6c3be5beeec0</t>
  </si>
  <si>
    <t>b9f48cdb-7724-e411-956e-6c3be5befe08</t>
  </si>
  <si>
    <t>2014_АС000000281</t>
  </si>
  <si>
    <t>3742183a-7824-e411-956e-6c3be5befe08</t>
  </si>
  <si>
    <t>67f973a0-7624-e411-956e-6c3be5befe08</t>
  </si>
  <si>
    <t>ГБУЗ СО «Самарская МСЧ 2»</t>
  </si>
  <si>
    <t>9f940ee1-7624-e411-956e-6c3be5befe08</t>
  </si>
  <si>
    <t>91e35144-eb21-e411-8a7f-6c3be5beeec0</t>
  </si>
  <si>
    <t>c7400e19-7003-e411-b388-6c3be5befe08</t>
  </si>
  <si>
    <t>Поставка серверного оборудования</t>
  </si>
  <si>
    <t>82228ce4-7424-e411-956e-6c3be5befe08</t>
  </si>
  <si>
    <t>5c260401-ae23-e411-887c-6c3be5bebd68</t>
  </si>
  <si>
    <t>2014_ВЗ000000394</t>
  </si>
  <si>
    <t>5 этап ПК</t>
  </si>
  <si>
    <t>07b4041c-ae23-e411-887c-6c3be5bebd68</t>
  </si>
  <si>
    <t>27685c32-7224-e411-887c-6c3be5bebd68</t>
  </si>
  <si>
    <t>2014_АС000000317</t>
  </si>
  <si>
    <t>батарейки</t>
  </si>
  <si>
    <t>47415572-7224-e411-887c-6c3be5bebd68</t>
  </si>
  <si>
    <t>119ad8d7-7403-e411-b388-6c3be5befe08</t>
  </si>
  <si>
    <t>Продление Касперского на 2014 год</t>
  </si>
  <si>
    <t>980c7f8d-eb21-e411-8a7f-6c3be5beeec0</t>
  </si>
  <si>
    <t>b86a11ca-4c24-e411-887c-6c3be5bebd68</t>
  </si>
  <si>
    <t>Тестовая сделка 5</t>
  </si>
  <si>
    <t>26d51cd9-4c24-e411-887c-6c3be5bebd68</t>
  </si>
  <si>
    <t>fdb02689-7124-e411-887c-6c3be5bebd68</t>
  </si>
  <si>
    <t>2014_ВЗ000000366</t>
  </si>
  <si>
    <t>3 ПК в Нвк</t>
  </si>
  <si>
    <t>1d9a09a3-7124-e411-887c-6c3be5bebd68</t>
  </si>
  <si>
    <t>0bebc4ab-b023-e411-887c-6c3be5bebd68</t>
  </si>
  <si>
    <t>2014_ИС000000079</t>
  </si>
  <si>
    <t>МФУ</t>
  </si>
  <si>
    <t>f34f0f7c-b023-e411-887c-6c3be5bebd68</t>
  </si>
  <si>
    <t>Вольский кондитер</t>
  </si>
  <si>
    <t>287546c3-b023-e411-887c-6c3be5bebd68</t>
  </si>
  <si>
    <t>d3d862ca-7724-e411-956e-6c3be5befe08</t>
  </si>
  <si>
    <t>ГБС (К) ОУ с.Обшаровка</t>
  </si>
  <si>
    <t>c5f6fdfb-7724-e411-956e-6c3be5befe08</t>
  </si>
  <si>
    <t>7a251cbd-10a9-e311-9fc7-6c3be5bebd68</t>
  </si>
  <si>
    <t>2014_ИС000000062</t>
  </si>
  <si>
    <t>сервер IBM</t>
  </si>
  <si>
    <t>bba2bd02-6824-e411-887c-6c3be5bebd68</t>
  </si>
  <si>
    <t>b0e9bd10-7703-e411-b388-6c3be5befe08</t>
  </si>
  <si>
    <t>Поставка лицензий Office</t>
  </si>
  <si>
    <t>ffe721a8-9f23-e411-8a7f-6c3be5beeec0</t>
  </si>
  <si>
    <t>42714f89-1922-e411-add4-6c3be5beeee8</t>
  </si>
  <si>
    <t>5aea275e-b423-e411-887c-6c3be5bebd68</t>
  </si>
  <si>
    <t>2c67acd5-4524-e411-887c-6c3be5bebd68</t>
  </si>
  <si>
    <t>a59e0221-7324-e411-887c-6c3be5bebd68</t>
  </si>
  <si>
    <t>картриджи</t>
  </si>
  <si>
    <t>23878333-7324-e411-887c-6c3be5bebd68</t>
  </si>
  <si>
    <t>10d7bd0a-6f24-e411-887c-6c3be5bebd68</t>
  </si>
  <si>
    <t>БП для DECT</t>
  </si>
  <si>
    <t>8b0f921d-6f24-e411-887c-6c3be5bebd68</t>
  </si>
  <si>
    <t>7ddc9331-ac26-e411-887c-6c3be5bebd68</t>
  </si>
  <si>
    <t>2014_ИС000000061</t>
  </si>
  <si>
    <t>Поставка серверов для подряда КНПЗ</t>
  </si>
  <si>
    <t>a313db68-ac26-e411-887c-6c3be5bebd68</t>
  </si>
  <si>
    <t>МаксиСнаб</t>
  </si>
  <si>
    <t>a26f3078-ac26-e411-887c-6c3be5bebd68</t>
  </si>
  <si>
    <t>Имя</t>
  </si>
  <si>
    <t>10-16.11.2014</t>
  </si>
  <si>
    <t>17-23.11.2014</t>
  </si>
  <si>
    <t>24-30.11.2014</t>
  </si>
  <si>
    <t>01-07.12.2014</t>
  </si>
  <si>
    <t>08-14.12.2014</t>
  </si>
  <si>
    <t>15-21.12.2014</t>
  </si>
  <si>
    <t>22-28.12.2014</t>
  </si>
  <si>
    <t>29-04.01.2015</t>
  </si>
  <si>
    <t>Юр. Лицо</t>
  </si>
  <si>
    <t>ВЗ</t>
  </si>
  <si>
    <t>ИС</t>
  </si>
  <si>
    <t>АС</t>
  </si>
  <si>
    <t>ВО</t>
  </si>
  <si>
    <t>ПФ</t>
  </si>
  <si>
    <t>ИН</t>
  </si>
  <si>
    <t>Сумма по столбцу Сумма</t>
  </si>
  <si>
    <t>180bbe60-1a2c-e411-887c-6c3be5bebd68</t>
  </si>
  <si>
    <t>2014_АС000000048</t>
  </si>
  <si>
    <t>Серверное оборудование НР</t>
  </si>
  <si>
    <t>833bbea5-242c-e411-887c-6c3be5bebd68</t>
  </si>
  <si>
    <t>74517f33-182c-e411-887c-6c3be5bebd68</t>
  </si>
  <si>
    <t>2014_АС000000045</t>
  </si>
  <si>
    <t>d97a49fd-242c-e411-887c-6c3be5bebd68</t>
  </si>
  <si>
    <t>3f572962-cb29-e411-956e-6c3be5befe08</t>
  </si>
  <si>
    <t>2014_ВЗ000000102</t>
  </si>
  <si>
    <t>все сделки Ширякова за 1 квартал 2014 фингода</t>
  </si>
  <si>
    <t>adfb8477-cb29-e411-956e-6c3be5befe08</t>
  </si>
  <si>
    <t>5757cac3-a427-e411-8a7f-6c3be5beeec0</t>
  </si>
  <si>
    <t>2014_ИС000000026</t>
  </si>
  <si>
    <t>Поставка модулей памяти</t>
  </si>
  <si>
    <t>2ca84632-1fc8-dc11-8e32-0003ffa5cc72</t>
  </si>
  <si>
    <t>СОЛИДАРНОСТЬ ЗАО</t>
  </si>
  <si>
    <t>88f6503f-a527-e411-8a7f-6c3be5beeec0</t>
  </si>
  <si>
    <t>ecc637f1-3428-e411-887c-6c3be5bebd68</t>
  </si>
  <si>
    <t>2014_АС000000244</t>
  </si>
  <si>
    <t>07a8d2c5-3428-e411-887c-6c3be5bebd68</t>
  </si>
  <si>
    <t>ООО «Ленин»</t>
  </si>
  <si>
    <t>c915c910-3528-e411-887c-6c3be5bebd68</t>
  </si>
  <si>
    <t>4a2d5f63-9b27-e411-8a7f-6c3be5beeec0</t>
  </si>
  <si>
    <t>2014_АС000000193</t>
  </si>
  <si>
    <t>МС</t>
  </si>
  <si>
    <t>1789c582-9b27-e411-8a7f-6c3be5beeec0</t>
  </si>
  <si>
    <t>53b75b90-1d2c-e411-887c-6c3be5bebd68</t>
  </si>
  <si>
    <t>2014_АС000000044</t>
  </si>
  <si>
    <t>серверное об-е НР</t>
  </si>
  <si>
    <t>240cf2a2-1d2c-e411-887c-6c3be5bebd68</t>
  </si>
  <si>
    <t>1de38955-162c-e411-887c-6c3be5bebd68</t>
  </si>
  <si>
    <t>2014_ВЗ000000451</t>
  </si>
  <si>
    <t>Поставка продления лицензий</t>
  </si>
  <si>
    <t>24733d86-5ad4-da11-a0ae-000cf1fd11c5</t>
  </si>
  <si>
    <t>ФСК ЕЭС, МЭС-Волги</t>
  </si>
  <si>
    <t>fbab9576-162c-e411-887c-6c3be5bebd68</t>
  </si>
  <si>
    <t>4f43638b-8f27-e411-887c-6c3be5bebd68</t>
  </si>
  <si>
    <t>2014_АС000000114</t>
  </si>
  <si>
    <t>7924f768-9027-e411-887c-6c3be5bebd68</t>
  </si>
  <si>
    <t>cc2bcc72-7927-e411-887c-6c3be5bebd68</t>
  </si>
  <si>
    <t>2014_ВЗ000000420</t>
  </si>
  <si>
    <t>Extron, Crestron, Televic</t>
  </si>
  <si>
    <t>76fe4993-0529-e411-956e-6c3be5befe08</t>
  </si>
  <si>
    <t>97973fd7-1c2c-e411-887c-6c3be5bebd68</t>
  </si>
  <si>
    <t>2014_ВЗ000000099</t>
  </si>
  <si>
    <t>основные средства</t>
  </si>
  <si>
    <t>16543d9e-232c-e411-887c-6c3be5bebd68</t>
  </si>
  <si>
    <t>9c1ad5e8-162c-e411-887c-6c3be5bebd68</t>
  </si>
  <si>
    <t>поставка контроллера</t>
  </si>
  <si>
    <t>ad228a16-3ffc-e311-9d01-6c3be5beeee8</t>
  </si>
  <si>
    <t>Росскат-капитал, ООО</t>
  </si>
  <si>
    <t>db7a1508-172c-e411-887c-6c3be5bebd68</t>
  </si>
  <si>
    <t>88e23fb0-2f29-e411-add4-6c3be5beeee8</t>
  </si>
  <si>
    <t>2014_АС000000328</t>
  </si>
  <si>
    <t>Рибейт от Лаборатории Касперского</t>
  </si>
  <si>
    <t>4ecdffc3-2f29-e411-add4-6c3be5beeee8</t>
  </si>
  <si>
    <t>23410bf8-3029-e411-add4-6c3be5beeee8</t>
  </si>
  <si>
    <t>2014_ВЗ000000220</t>
  </si>
  <si>
    <t>ПК</t>
  </si>
  <si>
    <t>995df6fb-6f32-e311-a67d-00155d0a8c69</t>
  </si>
  <si>
    <t>ЛУКОЙЛ-АЭРО-Самара</t>
  </si>
  <si>
    <t>edea8a00-3129-e411-add4-6c3be5beeee8</t>
  </si>
  <si>
    <t>309bcbfa-1e2c-e411-887c-6c3be5bebd68</t>
  </si>
  <si>
    <t>2014_АС000000060</t>
  </si>
  <si>
    <t>сетевое об-е циско</t>
  </si>
  <si>
    <t>a6a8bb3d-222c-e411-887c-6c3be5bebd68</t>
  </si>
  <si>
    <t>20a52aa5-7727-e411-887c-6c3be5bebd68</t>
  </si>
  <si>
    <t>Модернизация ЦОД</t>
  </si>
  <si>
    <t>46fea3f0-7727-e411-887c-6c3be5bebd68</t>
  </si>
  <si>
    <t>cdef8d91-cb29-e411-956e-6c3be5befe08</t>
  </si>
  <si>
    <t>d1c49d0c-252c-e411-887c-6c3be5bebd68</t>
  </si>
  <si>
    <t>a4f2f074-3229-e411-add4-6c3be5beeee8</t>
  </si>
  <si>
    <t>2014_ВЗ000000270</t>
  </si>
  <si>
    <t>ноутбук</t>
  </si>
  <si>
    <t>9d1d43a0-3229-e411-add4-6c3be5beeee8</t>
  </si>
  <si>
    <t>b2a098b2-8f27-e411-8a7f-6c3be5beeec0</t>
  </si>
  <si>
    <t>СПДС GraphiCS 9.x</t>
  </si>
  <si>
    <t>76f1c2f0-9527-e411-8a7f-6c3be5beeec0</t>
  </si>
  <si>
    <t>НТПЦ</t>
  </si>
  <si>
    <t>a4a17310-9027-e411-8a7f-6c3be5beeec0</t>
  </si>
  <si>
    <t>910b2841-8d27-e411-8a7f-6c3be5beeec0</t>
  </si>
  <si>
    <t>2014_ВЗ000000018</t>
  </si>
  <si>
    <t>WinPro 8.1 SNGL OLP NL Legalization GetGenuine wCOA</t>
  </si>
  <si>
    <t>738b9778-8d27-e411-8a7f-6c3be5beeec0</t>
  </si>
  <si>
    <t>c0b8d46c-152c-e411-887c-6c3be5bebd68</t>
  </si>
  <si>
    <t>2014_АС000000425</t>
  </si>
  <si>
    <t>поставка лицензий Х-Spider</t>
  </si>
  <si>
    <t>f9eb500f-262c-e411-887c-6c3be5bebd68</t>
  </si>
  <si>
    <t>3f4138cc-3628-e411-887c-6c3be5bebd68</t>
  </si>
  <si>
    <t>2014_АС000000033</t>
  </si>
  <si>
    <t>9b7f8dbb-5f14-de11-b366-00155d0a0504</t>
  </si>
  <si>
    <t>Отделение пенсионного фонда по Самарской области</t>
  </si>
  <si>
    <t>44dde4e1-3628-e411-887c-6c3be5bebd68</t>
  </si>
  <si>
    <t>929de4ef-8e27-e411-8a7f-6c3be5beeec0</t>
  </si>
  <si>
    <t>Autodesk AutoCAD LT 2014 Commercial Upgrade from Previous Version DVD ML03</t>
  </si>
  <si>
    <t>545afb2c-8f27-e411-8a7f-6c3be5beeec0</t>
  </si>
  <si>
    <t>4e3b832e-1d2c-e411-887c-6c3be5bebd68</t>
  </si>
  <si>
    <t>2014_АС000000079</t>
  </si>
  <si>
    <t>be2e204e-232c-e411-887c-6c3be5bebd68</t>
  </si>
  <si>
    <t>4e286994-7927-e411-887c-6c3be5bebd68</t>
  </si>
  <si>
    <t>c7f8f0b6-7a27-e411-956e-6c3be5befe08</t>
  </si>
  <si>
    <t>газовая плита</t>
  </si>
  <si>
    <t>ed2619ee-7a27-e411-956e-6c3be5befe08</t>
  </si>
  <si>
    <t>d351a207-3929-e411-add4-6c3be5beeee8</t>
  </si>
  <si>
    <t>2014_ВЗ000000086</t>
  </si>
  <si>
    <t>ПК ДЕПО1</t>
  </si>
  <si>
    <t>78d71b48-3929-e411-add4-6c3be5beeee8</t>
  </si>
  <si>
    <t>570d2170-7827-e411-887c-6c3be5bebd68</t>
  </si>
  <si>
    <t>2014_ВЗ000000338</t>
  </si>
  <si>
    <t>e209d8d2-9527-e411-887c-6c3be5bebd68</t>
  </si>
  <si>
    <t>e0988d41-3429-e411-add4-6c3be5beeee8</t>
  </si>
  <si>
    <t>2014_ИС000000041</t>
  </si>
  <si>
    <t>Замена контроллера СХД</t>
  </si>
  <si>
    <t>7475fd4c-3429-e411-add4-6c3be5beeee8</t>
  </si>
  <si>
    <t>81a6a480-7627-e411-887c-6c3be5bebd68</t>
  </si>
  <si>
    <t>2014_ВЗ000000094</t>
  </si>
  <si>
    <t>Сетевое HP, безопасность IBM (Чекменёв)</t>
  </si>
  <si>
    <t>1338f5eb-cce5-dc11-a7d4-00145e5a5d70</t>
  </si>
  <si>
    <t>Транспортная охранно-экспедиционная компания, ООО, Самарское отделение</t>
  </si>
  <si>
    <t>805a3140-0429-e411-956e-6c3be5befe08</t>
  </si>
  <si>
    <t>a5fc9d0a-68ed-e311-8a24-6c3be5bebd68</t>
  </si>
  <si>
    <t>ВЗ000000198</t>
  </si>
  <si>
    <t>Поставка сервера Fujitsu, ПО, услуги по настройке</t>
  </si>
  <si>
    <t>165d102c-ac0d-dc11-b327-0003ff6bdff6</t>
  </si>
  <si>
    <t>Транспортная компания ИП Болтовская Я.А</t>
  </si>
  <si>
    <t>d6f5fa00-0129-e411-956e-6c3be5befe08</t>
  </si>
  <si>
    <t>22f4e1a0-152c-e411-887c-6c3be5bebd68</t>
  </si>
  <si>
    <t>d3c6b3c3-7627-e411-887c-6c3be5bebd68</t>
  </si>
  <si>
    <t>a99bbca7-252c-e411-887c-6c3be5bebd68</t>
  </si>
  <si>
    <t>0f71dd11-1b2c-e411-887c-6c3be5bebd68</t>
  </si>
  <si>
    <t>2014_АС000000080</t>
  </si>
  <si>
    <t>c6865325-1b2c-e411-887c-6c3be5bebd68</t>
  </si>
  <si>
    <t>39e1efe0-1d2c-e411-887c-6c3be5bebd68</t>
  </si>
  <si>
    <t>2014_АС000000047</t>
  </si>
  <si>
    <t>015891d8-222c-e411-887c-6c3be5bebd68</t>
  </si>
  <si>
    <t>e17e16a1-9b27-e411-887c-6c3be5bebd68</t>
  </si>
  <si>
    <t>2014_АС000000070</t>
  </si>
  <si>
    <t>8bfaab65-9c27-e411-887c-6c3be5bebd68</t>
  </si>
  <si>
    <t>ab91cc6e-6428-e411-8a7f-6c3be5beeec0</t>
  </si>
  <si>
    <t>2014_АС000000256</t>
  </si>
  <si>
    <t>38811c82-6428-e411-8a7f-6c3be5beeec0</t>
  </si>
  <si>
    <t>af108417-8e27-e411-8a7f-6c3be5beeec0</t>
  </si>
  <si>
    <t>2014_ВЗ000000168</t>
  </si>
  <si>
    <t>Kaspersky Internet Security Multi-Device Russian Edition. 2-Device 1 year Renewal Card</t>
  </si>
  <si>
    <t>a29dd53b-8e27-e411-8a7f-6c3be5beeec0</t>
  </si>
  <si>
    <t>aea7437d-8f27-e411-887c-6c3be5bebd68</t>
  </si>
  <si>
    <t>ГБОУ СОШ №2 «ОЦ» с.Борское</t>
  </si>
  <si>
    <t>29eef741-9027-e411-887c-6c3be5bebd68</t>
  </si>
  <si>
    <t>bc6449c5-9727-e411-887c-6c3be5bebd68</t>
  </si>
  <si>
    <t>2014_АС000000282</t>
  </si>
  <si>
    <t>cf77a521-9827-e411-887c-6c3be5bebd68</t>
  </si>
  <si>
    <t>Айдеко</t>
  </si>
  <si>
    <t>4d4bee2b-9827-e411-887c-6c3be5bebd68</t>
  </si>
  <si>
    <t>c749cbe6-222c-e411-887c-6c3be5bebd68</t>
  </si>
  <si>
    <t>cd05c38f-7827-e411-887c-6c3be5bebd68</t>
  </si>
  <si>
    <t>1b3342c8-222c-e411-887c-6c3be5bebd68</t>
  </si>
  <si>
    <t>c9add6f4-9127-e411-8a7f-6c3be5beeec0</t>
  </si>
  <si>
    <t>4ec72c97-9227-e411-8a7f-6c3be5beeec0</t>
  </si>
  <si>
    <t>f45b4102-7627-e411-add4-6c3be5beeee8</t>
  </si>
  <si>
    <t>2014_АС000000001</t>
  </si>
  <si>
    <t>560bdf52-7627-e411-add4-6c3be5beeee8</t>
  </si>
  <si>
    <t>d57df7d9-1d1e-e411-887c-6c3be5bebd68</t>
  </si>
  <si>
    <t>2014_АС000000351</t>
  </si>
  <si>
    <t>Офисный продукт</t>
  </si>
  <si>
    <t>cf8f0a69-9927-e411-8a7f-6c3be5beeec0</t>
  </si>
  <si>
    <t>887c810d-9d27-e411-8a7f-6c3be5beeec0</t>
  </si>
  <si>
    <t>2014_АС000000210</t>
  </si>
  <si>
    <t>949c4046-9d27-e411-8a7f-6c3be5beeec0</t>
  </si>
  <si>
    <t>40682ea2-3c28-e411-887c-6c3be5bebd68</t>
  </si>
  <si>
    <t>2014_АС000000020</t>
  </si>
  <si>
    <t>1bed28f3-3c28-e411-887c-6c3be5bebd68</t>
  </si>
  <si>
    <t>f5f013f1-3429-e411-add4-6c3be5beeee8</t>
  </si>
  <si>
    <t>2014_ВЗ000000332</t>
  </si>
  <si>
    <t>HDD</t>
  </si>
  <si>
    <t>7573bef9-3429-e411-add4-6c3be5beeee8</t>
  </si>
  <si>
    <t>dc2b15c1-0529-e411-956e-6c3be5befe08</t>
  </si>
  <si>
    <t>860e0c4c-3229-e411-add4-6c3be5beeee8</t>
  </si>
  <si>
    <t>Самарский Завод Сварной Балки</t>
  </si>
  <si>
    <t>74904081-3229-e411-add4-6c3be5beeee8</t>
  </si>
  <si>
    <t>d2abfbbd-3c28-e411-887c-6c3be5bebd68</t>
  </si>
  <si>
    <t>675d81d0-17a9-e311-a115-6c3be5beeec0</t>
  </si>
  <si>
    <t>Поставка оборудования R-AT-MM</t>
  </si>
  <si>
    <t>8ae97f3d-cf29-e411-add4-6c3be5beeee8</t>
  </si>
  <si>
    <t>41d01d26-1c2c-e411-887c-6c3be5bebd68</t>
  </si>
  <si>
    <t>2014АС000000215</t>
  </si>
  <si>
    <t>рибейты ЛК - за 1 квартал 2014 года</t>
  </si>
  <si>
    <t>a07de7a1-1c2c-e411-887c-6c3be5bebd68</t>
  </si>
  <si>
    <t>ec502355-1b2c-e411-887c-6c3be5bebd68</t>
  </si>
  <si>
    <t>Выплата за участие в программе MS Club по соглашению 69_1900 от 15.03.2011 (54606 - 1652,95$)</t>
  </si>
  <si>
    <t>295c50ad-182c-e411-887c-6c3be5bebd68</t>
  </si>
  <si>
    <t>Дистрибуционный центр Бертельсман</t>
  </si>
  <si>
    <t>9bef8fd2-1b2c-e411-887c-6c3be5bebd68</t>
  </si>
  <si>
    <t>5322a886-3829-e411-add4-6c3be5beeee8</t>
  </si>
  <si>
    <t>2014_ВЗ000000343</t>
  </si>
  <si>
    <t>5313049a-3829-e411-add4-6c3be5beeee8</t>
  </si>
  <si>
    <t>89afd5c0-1d29-e411-956e-6c3be5befe08</t>
  </si>
  <si>
    <t>2014_АС000000050</t>
  </si>
  <si>
    <t>b8b501fc-1e29-e411-956e-6c3be5befe08</t>
  </si>
  <si>
    <t>f29a745e-172c-e411-887c-6c3be5bebd68</t>
  </si>
  <si>
    <t>2014_ФА000000036</t>
  </si>
  <si>
    <t>Поставка ПК</t>
  </si>
  <si>
    <t>1dbf3a68-252c-e411-887c-6c3be5bebd68</t>
  </si>
  <si>
    <t>c7c65af5-3a28-e411-887c-6c3be5bebd68</t>
  </si>
  <si>
    <t>53aa3b29-a30c-df11-94a2-00155d0a0331</t>
  </si>
  <si>
    <t>СОНИИР,Самарский отраслевой научно-исслед. институт радио</t>
  </si>
  <si>
    <t>0f69f434-3b28-e411-887c-6c3be5bebd68</t>
  </si>
  <si>
    <t>6d820c67-29c4-dc11-bea1-0003ffa5cc72</t>
  </si>
  <si>
    <t>ТЗСК, ООО</t>
  </si>
  <si>
    <t>aba1e7e5-252c-e411-887c-6c3be5bebd68</t>
  </si>
  <si>
    <t>c2d8349c-6028-e411-8a7f-6c3be5beeec0</t>
  </si>
  <si>
    <t>2014_АС000000211</t>
  </si>
  <si>
    <t>d749582c-6128-e411-8a7f-6c3be5beeec0</t>
  </si>
  <si>
    <t>2014_ВЗ000000173</t>
  </si>
  <si>
    <t>6e16a326-9027-e411-8a7f-6c3be5beeec0</t>
  </si>
  <si>
    <t>36d367e2-c829-e411-add4-6c3be5beeee8</t>
  </si>
  <si>
    <t>c76f4d41-3d28-e411-887c-6c3be5bebd68</t>
  </si>
  <si>
    <t>0fa83a9b-7d09-df11-94a2-00155d0a0331</t>
  </si>
  <si>
    <t>Ник-Самара,ООО, научно-инженерная компания</t>
  </si>
  <si>
    <t>f1ecb050-3d28-e411-887c-6c3be5bebd68</t>
  </si>
  <si>
    <t>735594ac-6328-e411-8a7f-6c3be5beeec0</t>
  </si>
  <si>
    <t>2014_ВЗ000000194</t>
  </si>
  <si>
    <t>e62815dd-ab40-df11-ba48-00155d0a0311</t>
  </si>
  <si>
    <t>Рекон, ООО, архитектурно строительная мастерская</t>
  </si>
  <si>
    <t>df68c2ce-6328-e411-8a7f-6c3be5beeec0</t>
  </si>
  <si>
    <t>d95292f6-252c-e411-887c-6c3be5bebd68</t>
  </si>
  <si>
    <t>9def8fd2-1b2c-e411-887c-6c3be5bebd68</t>
  </si>
  <si>
    <t>2014_АС000000059</t>
  </si>
  <si>
    <t>0b0c53e9-1b2c-e411-887c-6c3be5bebd68</t>
  </si>
  <si>
    <t>9e64380c-1f2c-e411-887c-6c3be5bebd68</t>
  </si>
  <si>
    <t>e24097e8-8827-e411-add4-6c3be5beeee8</t>
  </si>
  <si>
    <t>2013_ВЗ000000398</t>
  </si>
  <si>
    <t>Работа на субподряде</t>
  </si>
  <si>
    <t>eb0bb03f-8927-e411-add4-6c3be5beeee8</t>
  </si>
  <si>
    <t>bd88eb7e-5328-e411-887c-6c3be5bebd68</t>
  </si>
  <si>
    <t>2014_ВЗ000000177</t>
  </si>
  <si>
    <t>284fe724-5328-e411-887c-6c3be5bebd68</t>
  </si>
  <si>
    <t>Риланс</t>
  </si>
  <si>
    <t>429d838c-5328-e411-887c-6c3be5bebd68</t>
  </si>
  <si>
    <t>a8197eed-a427-e411-8a7f-6c3be5beeec0</t>
  </si>
  <si>
    <t>4b4408cf-092d-e411-98da-6c3be5befe08</t>
  </si>
  <si>
    <t>ООО "ПКФ Стандарт"</t>
  </si>
  <si>
    <t>40c1bfff-822e-e411-b9ac-6c3be5bebd68</t>
  </si>
  <si>
    <t>7900b906-9927-e411-8a7f-6c3be5beeec0</t>
  </si>
  <si>
    <t>2014_ВЗ000000118</t>
  </si>
  <si>
    <t>NX</t>
  </si>
  <si>
    <t>ea21aff7-9927-e411-8a7f-6c3be5beeec0</t>
  </si>
  <si>
    <t>ac20c4e6-3728-e411-887c-6c3be5bebd68</t>
  </si>
  <si>
    <t>2014_ВЗ000000208</t>
  </si>
  <si>
    <t>08efe287-3828-e411-887c-6c3be5bebd68</t>
  </si>
  <si>
    <t>40d38127-6381-e211-8a31-00155d0a8c2e</t>
  </si>
  <si>
    <t>Транспортно-экспедиционные услуги</t>
  </si>
  <si>
    <t>5f4595a5-6281-e211-8a31-00155d0a8c2e</t>
  </si>
  <si>
    <t>Эр-Стайл</t>
  </si>
  <si>
    <t>f8919d69-2d29-e411-add4-6c3be5beeee8</t>
  </si>
  <si>
    <t>32c22e38-1e2c-e411-887c-6c3be5bebd68</t>
  </si>
  <si>
    <t>2014_АС000000086</t>
  </si>
  <si>
    <t>продление ЛК</t>
  </si>
  <si>
    <t>69b1fc4d-1e2c-e411-887c-6c3be5bebd68</t>
  </si>
  <si>
    <t>87c9e9e9-092d-e411-98da-6c3be5befe08</t>
  </si>
  <si>
    <t>d6cd747c-0329-e411-956e-6c3be5befe08</t>
  </si>
  <si>
    <t>09b53dd5-7307-e411-b388-6c3be5befe08</t>
  </si>
  <si>
    <t>2014_ВЗ000000350</t>
  </si>
  <si>
    <t>Рабочее место</t>
  </si>
  <si>
    <t>1c6d6980-3529-e411-add4-6c3be5beeee8</t>
  </si>
  <si>
    <t>1283e88d-8b27-e411-887c-6c3be5bebd68</t>
  </si>
  <si>
    <t>2014_АС000000195</t>
  </si>
  <si>
    <t>87de8b4b-8c27-e411-887c-6c3be5bebd68</t>
  </si>
  <si>
    <t>cff8901c-6428-e411-8a7f-6c3be5beeec0</t>
  </si>
  <si>
    <t>Инфарс</t>
  </si>
  <si>
    <t>d6f8901c-6428-e411-8a7f-6c3be5beeec0</t>
  </si>
  <si>
    <t>16a7ebea-d226-e411-8a7f-6c3be5beeec0</t>
  </si>
  <si>
    <t>2014_АС000000272</t>
  </si>
  <si>
    <t>2a456770-7127-e411-add4-6c3be5beeee8</t>
  </si>
  <si>
    <t>еСЛ Девелопмент</t>
  </si>
  <si>
    <t>1da4e380-7127-e411-add4-6c3be5beeee8</t>
  </si>
  <si>
    <t>ed18a0a5-6128-e411-8a7f-6c3be5beeec0</t>
  </si>
  <si>
    <t>2014_ВЗ000000161</t>
  </si>
  <si>
    <t>антивирусы</t>
  </si>
  <si>
    <t>1c0516ca-3365-e211-8269-00155d0a8c2e</t>
  </si>
  <si>
    <t>Кэптив Нефтемаш</t>
  </si>
  <si>
    <t>33031341-6328-e411-8a7f-6c3be5beeec0</t>
  </si>
  <si>
    <t>c5c058c1-5428-e411-887c-6c3be5bebd68</t>
  </si>
  <si>
    <t>2014_ВЗ000000201</t>
  </si>
  <si>
    <t>ec50d56c-13dc-df11-856a-00155d010151</t>
  </si>
  <si>
    <t>Таттелеком ОАО</t>
  </si>
  <si>
    <t>68192117-1a29-e411-956e-6c3be5befe08</t>
  </si>
  <si>
    <t>f87f2be3-0529-e411-956e-6c3be5befe08</t>
  </si>
  <si>
    <t>a489db92-3d28-e411-887c-6c3be5bebd68</t>
  </si>
  <si>
    <t>52e2b5c3-3e28-e411-887c-6c3be5bebd68</t>
  </si>
  <si>
    <t>2014_ФА000000003</t>
  </si>
  <si>
    <t>0898eefc-3e28-e411-887c-6c3be5bebd68</t>
  </si>
  <si>
    <t>1a15791c-232c-e411-887c-6c3be5bebd68</t>
  </si>
  <si>
    <t>d558cece-1a29-e411-956e-6c3be5befe08</t>
  </si>
  <si>
    <t>f7c7904a-234c-e311-aa2e-00155d0a8c77</t>
  </si>
  <si>
    <t>9cb1ea73-3629-e411-add4-6c3be5beeee8</t>
  </si>
  <si>
    <t>49c91f19-6f27-e411-956e-6c3be5befe08</t>
  </si>
  <si>
    <t>e8cb121c-3529-e411-add4-6c3be5beeee8</t>
  </si>
  <si>
    <t>f6ad1b46-9927-e411-8a7f-6c3be5beeec0</t>
  </si>
  <si>
    <t>146958a1-222c-e411-887c-6c3be5bebd68</t>
  </si>
  <si>
    <t>e5e22dc7-3b28-e411-887c-6c3be5bebd68</t>
  </si>
  <si>
    <t>2013_АС000000421</t>
  </si>
  <si>
    <t>b9bf7005-3c28-e411-887c-6c3be5bebd68</t>
  </si>
  <si>
    <t>f44606e7-a327-e411-8a7f-6c3be5beeec0</t>
  </si>
  <si>
    <t>2014_ИС000000025</t>
  </si>
  <si>
    <t>ad94b503-a427-e411-8a7f-6c3be5beeec0</t>
  </si>
  <si>
    <t>a14b4e15-3129-e411-add4-6c3be5beeee8</t>
  </si>
  <si>
    <t>c7fb7806-9a27-e411-add4-6c3be5beeee8</t>
  </si>
  <si>
    <t>2013_ВЗ000000402</t>
  </si>
  <si>
    <t>d1c80acc-9a27-e411-add4-6c3be5beeee8</t>
  </si>
  <si>
    <t>48f70ca8-3529-e411-add4-6c3be5beeee8</t>
  </si>
  <si>
    <t>dd494b40-8f27-e411-8a7f-6c3be5beeec0</t>
  </si>
  <si>
    <t>06d2ce95-182c-e411-887c-6c3be5bebd68</t>
  </si>
  <si>
    <t>2014_АС000000046</t>
  </si>
  <si>
    <t>6e9563dc-242c-e411-887c-6c3be5bebd68</t>
  </si>
  <si>
    <t>1570fe3d-1f2c-e411-887c-6c3be5bebd68</t>
  </si>
  <si>
    <t>2014_АС000000235</t>
  </si>
  <si>
    <t>173fda4c-1f2c-e411-887c-6c3be5bebd68</t>
  </si>
  <si>
    <t>cf4ba7b7-2d28-e411-887c-6c3be5bebd68</t>
  </si>
  <si>
    <t>2014_ВЗ000000207</t>
  </si>
  <si>
    <t>3da2d287-a14b-df11-b524-00155d0a0311</t>
  </si>
  <si>
    <t>Самараоблгаз, ООО</t>
  </si>
  <si>
    <t>6544f09e-2e28-e411-887c-6c3be5bebd68</t>
  </si>
  <si>
    <t>4376ecea-c926-e411-8a7f-6c3be5beeec0</t>
  </si>
  <si>
    <t>6b171e9e-ca26-e411-8a7f-6c3be5beeec0</t>
  </si>
  <si>
    <t>2014_ВЗ000000344</t>
  </si>
  <si>
    <t>14881b37-3729-e411-add4-6c3be5beeee8</t>
  </si>
  <si>
    <t>0a57bbcf-8b27-e411-8a7f-6c3be5beeec0</t>
  </si>
  <si>
    <t>2014_ВЗ000000017</t>
  </si>
  <si>
    <t>69976db6-8c27-e411-8a7f-6c3be5beeec0</t>
  </si>
  <si>
    <t>fa253aa2-6428-e411-8a7f-6c3be5beeec0</t>
  </si>
  <si>
    <t>3dec39da-2629-e411-add4-6c3be5beeee8</t>
  </si>
  <si>
    <t>2014_ВЗ000000388</t>
  </si>
  <si>
    <t>10 рабочих мест</t>
  </si>
  <si>
    <t>c9e27a02-8f27-e411-8a7f-6c3be5beeec0</t>
  </si>
  <si>
    <t>d3d9a233-1c2c-e411-887c-6c3be5bebd68</t>
  </si>
  <si>
    <t>2014_АС000000063</t>
  </si>
  <si>
    <t>2c9bc0f0-232c-e411-887c-6c3be5bebd68</t>
  </si>
  <si>
    <t>b7afa2cf-9827-e411-887c-6c3be5bebd68</t>
  </si>
  <si>
    <t>40372655-9927-e411-887c-6c3be5bebd68</t>
  </si>
  <si>
    <t>2014_ВЗ000000143</t>
  </si>
  <si>
    <t>6d883b8a-252c-e411-887c-6c3be5bebd68</t>
  </si>
  <si>
    <t>5676d537-8c27-e411-8a7f-6c3be5beeec0</t>
  </si>
  <si>
    <t>1b3b79f2-1d2c-e411-887c-6c3be5bebd68</t>
  </si>
  <si>
    <t>b00e1e09-2729-e411-add4-6c3be5beeee8</t>
  </si>
  <si>
    <t>e5c70758-7227-e411-956e-6c3be5befe08</t>
  </si>
  <si>
    <t>0b7a0bcc-252c-e411-887c-6c3be5bebd68</t>
  </si>
  <si>
    <t>784b7843-232c-e411-887c-6c3be5bebd68</t>
  </si>
  <si>
    <t>3e54fa79-1a2c-e411-887c-6c3be5bebd68</t>
  </si>
  <si>
    <t>617b2937-9b27-e411-887c-6c3be5bebd68</t>
  </si>
  <si>
    <t>МБУ СОШ №64</t>
  </si>
  <si>
    <t>83dc733c-9c27-e411-887c-6c3be5bebd68</t>
  </si>
  <si>
    <t>162f5beb-edf5-e311-98fc-6c3be5beeec0</t>
  </si>
  <si>
    <t>Платежный шлюз</t>
  </si>
  <si>
    <t>6aa5c45e-edf5-e311-98fc-6c3be5beeec0</t>
  </si>
  <si>
    <t>ЧП Тишков</t>
  </si>
  <si>
    <t>8c374dd9-5d28-e411-add4-6c3be5beeee8</t>
  </si>
  <si>
    <t>02767854-2729-e411-add4-6c3be5beeee8</t>
  </si>
  <si>
    <t>c5d4d3d4-8327-e411-887c-6c3be5bebd68</t>
  </si>
  <si>
    <t>a53ded65-8527-e411-887c-6c3be5bebd68</t>
  </si>
  <si>
    <t>b454f0e7-1c2c-e411-887c-6c3be5bebd68</t>
  </si>
  <si>
    <t>c81edd0a-192c-e411-887c-6c3be5bebd68</t>
  </si>
  <si>
    <t>2014_АС000000027</t>
  </si>
  <si>
    <t>рибейты ЛК</t>
  </si>
  <si>
    <t>38a1ff2a-192c-e411-887c-6c3be5bebd68</t>
  </si>
  <si>
    <t>35cb7d7f-1c2c-e411-887c-6c3be5bebd68</t>
  </si>
  <si>
    <t>2014_АС000000081</t>
  </si>
  <si>
    <t>30faeabf-232c-e411-887c-6c3be5bebd68</t>
  </si>
  <si>
    <t>605fc260-242c-e411-887c-6c3be5bebd68</t>
  </si>
  <si>
    <t>3d15ad03-6df8-e311-b915-2c59e542f510</t>
  </si>
  <si>
    <t>Закупка Лицензий АВ Касперского</t>
  </si>
  <si>
    <t>2a7909c9-2e29-e411-add4-6c3be5beeee8</t>
  </si>
  <si>
    <t>eba3a1f6-d12d-e411-b9ac-6c3be5bebd68</t>
  </si>
  <si>
    <t>проба</t>
  </si>
  <si>
    <t>b79a7dc5-7827-e411-add4-6c3be5beeee8</t>
  </si>
  <si>
    <t>Три поросенка</t>
  </si>
  <si>
    <t>c9208c4c-d22d-e411-b9ac-6c3be5bebd68</t>
  </si>
  <si>
    <t>340de749-6128-e411-8a7f-6c3be5beeec0</t>
  </si>
  <si>
    <t>0b7e8a3d-9927-e411-887c-6c3be5bebd68</t>
  </si>
  <si>
    <t>e1148d25-a527-e411-8a7f-6c3be5beeec0</t>
  </si>
  <si>
    <t>de65ec92-0529-e411-add4-6c3be5beeee8</t>
  </si>
  <si>
    <t>2014_ИС000000016</t>
  </si>
  <si>
    <t>Сервера Депо</t>
  </si>
  <si>
    <t>824bb73a-048b-e211-ac90-00155d0a8c2e</t>
  </si>
  <si>
    <t>Современные методы автоматизации</t>
  </si>
  <si>
    <t>ff7b6719-0629-e411-add4-6c3be5beeee8</t>
  </si>
  <si>
    <t>e92a52da-7a27-e411-956e-6c3be5befe08</t>
  </si>
  <si>
    <t>9f681bb4-3829-e411-add4-6c3be5beeee8</t>
  </si>
  <si>
    <t>35539a40-a0d9-e311-8a99-6c3be5beeee8</t>
  </si>
  <si>
    <t>Коммутатор</t>
  </si>
  <si>
    <t>cf82e5bb-2d29-e411-add4-6c3be5beeee8</t>
  </si>
  <si>
    <t>550abcec-6e27-e411-956e-6c3be5befe08</t>
  </si>
  <si>
    <t>1db9e371-9d27-e411-887c-6c3be5bebd68</t>
  </si>
  <si>
    <t>2014_АС000000040</t>
  </si>
  <si>
    <t>185cc4aa-9d27-e411-887c-6c3be5bebd68</t>
  </si>
  <si>
    <t>2014_ВЗ000000204</t>
  </si>
  <si>
    <t>71e0ecde-2e29-e411-add4-6c3be5beeee8</t>
  </si>
  <si>
    <t>6cfab1f7-8b27-e411-8a7f-6c3be5beeec0</t>
  </si>
  <si>
    <t>f565352e-0288-e311-a9b6-00155d0a9197</t>
  </si>
  <si>
    <t>2014_АС000000342</t>
  </si>
  <si>
    <t>Продление и расширение антивируса ESET BE на 1100 узлов + ESET MAIL EXCH на 2000 ящиков</t>
  </si>
  <si>
    <t>fdfceba5-c42d-e411-ad3a-6c3be5beeee8</t>
  </si>
  <si>
    <t>757327bc-172c-e411-887c-6c3be5bebd68</t>
  </si>
  <si>
    <t>2014_ФА000000027</t>
  </si>
  <si>
    <t>поствака ноутбуков</t>
  </si>
  <si>
    <t>fdff4629-252c-e411-887c-6c3be5bebd68</t>
  </si>
  <si>
    <t>43fb8fe9-8427-e411-887c-6c3be5bebd68</t>
  </si>
  <si>
    <t>39e9917c-3b28-e411-887c-6c3be5bebd68</t>
  </si>
  <si>
    <t>e33f6dae-3e28-e411-887c-6c3be5bebd68</t>
  </si>
  <si>
    <t>Администрация городского поселения Нефтегорск</t>
  </si>
  <si>
    <t>79793ad5-3e28-e411-887c-6c3be5bebd68</t>
  </si>
  <si>
    <t>c9bc9044-6f27-e411-956e-6c3be5befe08</t>
  </si>
  <si>
    <t>48a3ce74-3029-e411-add4-6c3be5beeee8</t>
  </si>
  <si>
    <t>2014_ВЗ000000219</t>
  </si>
  <si>
    <t>Офис 365 и ОС Win8.1</t>
  </si>
  <si>
    <t>2063e385-3029-e411-add4-6c3be5beeee8</t>
  </si>
  <si>
    <t>a275c48e-222c-e411-887c-6c3be5bebd68</t>
  </si>
  <si>
    <t>793c3fa1-7227-e411-add4-6c3be5beeee8</t>
  </si>
  <si>
    <t>2014_ИС000000031</t>
  </si>
  <si>
    <t>d281ba30-7327-e411-add4-6c3be5beeee8</t>
  </si>
  <si>
    <t>Сотмаркет</t>
  </si>
  <si>
    <t>f59ec440-7327-e411-add4-6c3be5beeee8</t>
  </si>
  <si>
    <t>18295c5a-3028-e411-add4-6c3be5beeee8</t>
  </si>
  <si>
    <t>рибейт за 1 квартал ЕСЕТ</t>
  </si>
  <si>
    <t>a5b0d3d6-2e28-e411-add4-6c3be5beeee8</t>
  </si>
  <si>
    <t>ESET</t>
  </si>
  <si>
    <t>a80fd37b-3028-e411-add4-6c3be5beeee8</t>
  </si>
  <si>
    <t>9cbe7893-5d28-e411-add4-6c3be5beeee8</t>
  </si>
  <si>
    <t>4329d484-1b2c-e411-887c-6c3be5bebd68</t>
  </si>
  <si>
    <t>2014_АС000000094</t>
  </si>
  <si>
    <t>cc824b34-242c-e411-887c-6c3be5bebd68</t>
  </si>
  <si>
    <t>68debf99-3029-e411-add4-6c3be5beeee8</t>
  </si>
  <si>
    <t>d0e6ba43-242c-e411-887c-6c3be5bebd68</t>
  </si>
  <si>
    <t>aaee7cff-d226-e411-8a7f-6c3be5beeec0</t>
  </si>
  <si>
    <t>0e44f7c0-d26e-e211-8269-00155d0a8c2e</t>
  </si>
  <si>
    <t>Газтеплопроект</t>
  </si>
  <si>
    <t>7d40572b-3828-e411-887c-6c3be5bebd68</t>
  </si>
  <si>
    <t>58d458ed-8327-e411-887c-6c3be5bebd68</t>
  </si>
  <si>
    <t>25be615c-182c-e411-887c-6c3be5bebd68</t>
  </si>
  <si>
    <t>4c661f98-1b2c-e411-887c-6c3be5bebd68</t>
  </si>
  <si>
    <t>7b9dde59-222c-e411-887c-6c3be5bebd68</t>
  </si>
  <si>
    <t>3094e5a3-9627-e411-887c-6c3be5bebd68</t>
  </si>
  <si>
    <t>b7453dd2-9627-e411-887c-6c3be5bebd68</t>
  </si>
  <si>
    <t>3206ba8d-8d27-e411-8a7f-6c3be5beeec0</t>
  </si>
  <si>
    <t>78e7022a-3728-e411-887c-6c3be5bebd68</t>
  </si>
  <si>
    <t>e2338d46-252c-e411-887c-6c3be5bebd68</t>
  </si>
  <si>
    <t>93b50982-232c-e411-887c-6c3be5bebd68</t>
  </si>
  <si>
    <t>787c810d-9d27-e411-8a7f-6c3be5beeec0</t>
  </si>
  <si>
    <t>2014_ИС000000013</t>
  </si>
  <si>
    <t>Жесткие диски HP</t>
  </si>
  <si>
    <t>3f02f2eb-9d27-e411-8a7f-6c3be5beeec0</t>
  </si>
  <si>
    <t>ab54f1e6-232c-e411-887c-6c3be5bebd68</t>
  </si>
  <si>
    <t>b3eb86e9-3b28-e411-887c-6c3be5bebd68</t>
  </si>
  <si>
    <t>b5741724-3e2c-e411-887c-6c3be5bebd68</t>
  </si>
  <si>
    <t>2014_ИС000000029</t>
  </si>
  <si>
    <t>рибейт от Компарекс за платеж ЕА</t>
  </si>
  <si>
    <t>60bffe6b-3e2c-e411-887c-6c3be5bebd68</t>
  </si>
  <si>
    <t>7e25a5dc-9927-e411-8a7f-6c3be5beeec0</t>
  </si>
  <si>
    <t>f372beb3-cb29-e411-956e-6c3be5befe08</t>
  </si>
  <si>
    <t>f9da13c0-2e28-e411-887c-6c3be5bebd68</t>
  </si>
  <si>
    <t>7f1c36f3-3b29-e411-add4-6c3be5beeee8</t>
  </si>
  <si>
    <t>2014_ИС000000073</t>
  </si>
  <si>
    <t>Межсетевой коммутатор</t>
  </si>
  <si>
    <t>6625e4d0-3b29-e411-add4-6c3be5beeee8</t>
  </si>
  <si>
    <t>Банк Развитие</t>
  </si>
  <si>
    <t>580bbf13-3c29-e411-add4-6c3be5beeee8</t>
  </si>
  <si>
    <t>b3ba95af-9527-e411-887c-6c3be5bebd68</t>
  </si>
  <si>
    <t>4c1a3e0d-222c-e411-887c-6c3be5bebd68</t>
  </si>
  <si>
    <t>99671369-9727-e411-887c-6c3be5bebd68</t>
  </si>
  <si>
    <t>3fd10e72-7127-e411-956e-6c3be5befe08</t>
  </si>
  <si>
    <t>4a756e45-7827-e411-887c-6c3be5bebd68</t>
  </si>
  <si>
    <t>2014_ВЗ000000082</t>
  </si>
  <si>
    <t>Поставка сервера IBM</t>
  </si>
  <si>
    <t>d720a07c-5eca-dc11-8e32-0003ffa5cc72</t>
  </si>
  <si>
    <t>Полад, ЗАО</t>
  </si>
  <si>
    <t>52da0397-7827-e411-887c-6c3be5bebd68</t>
  </si>
  <si>
    <t>2bdcdcc1-1a2c-e411-887c-6c3be5bebd68</t>
  </si>
  <si>
    <t>2014_АС000000061</t>
  </si>
  <si>
    <t>6a93057c-242c-e411-887c-6c3be5bebd68</t>
  </si>
  <si>
    <t>9e726abc-9927-e411-887c-6c3be5bebd68</t>
  </si>
  <si>
    <t>2014_АС000000215</t>
  </si>
  <si>
    <t>рибейт</t>
  </si>
  <si>
    <t>6e940809-9a27-e411-887c-6c3be5bebd68</t>
  </si>
  <si>
    <t>a64f46a2-7827-e411-887c-6c3be5bebd68</t>
  </si>
  <si>
    <t>2fcbdb8f-2729-e411-add4-6c3be5beeee8</t>
  </si>
  <si>
    <t>b81edd0a-192c-e411-887c-6c3be5bebd68</t>
  </si>
  <si>
    <t>Выплата за участие в программе LAR Campaign по соглашению 69_1900 от 15.03.2011 (823770-1394.74$) по курсу ЦБ РФ на дату платежа</t>
  </si>
  <si>
    <t>163dfd6a-192c-e411-887c-6c3be5bebd68</t>
  </si>
  <si>
    <t>6ae32741-1c2c-e411-887c-6c3be5bebd68</t>
  </si>
  <si>
    <t>467d4bb4-242c-e411-887c-6c3be5bebd68</t>
  </si>
  <si>
    <t>32481f7b-37f8-e211-9b39-00155d80792c</t>
  </si>
  <si>
    <t>Поставка ИБП APC</t>
  </si>
  <si>
    <t>1ed8f523-37f8-e211-9b39-00155d80792c</t>
  </si>
  <si>
    <t>Современные технологии</t>
  </si>
  <si>
    <t>602a554e-3629-e411-887c-6c3be5bebd68</t>
  </si>
  <si>
    <t>6b23ad8c-1c2c-e411-887c-6c3be5bebd68</t>
  </si>
  <si>
    <t>27003b7d-cc29-e411-add4-6c3be5beeee8</t>
  </si>
  <si>
    <t>e614ce04-f2cf-dc11-8e32-0003ffa5cc72</t>
  </si>
  <si>
    <t>ФАБРИКА КАЧЕСТВА,ТД,ООО</t>
  </si>
  <si>
    <t>c0b833ce-172c-e411-887c-6c3be5bebd68</t>
  </si>
  <si>
    <t>dd43c777-8b27-e411-887c-6c3be5bebd68</t>
  </si>
  <si>
    <t>ГБОУ СОШ №1 п.г.т. Суходол</t>
  </si>
  <si>
    <t>d34c06a3-8b27-e411-887c-6c3be5bebd68</t>
  </si>
  <si>
    <t>420d2c63-1e29-e411-956e-6c3be5befe08</t>
  </si>
  <si>
    <t>7f1e3fc2-7227-e411-add4-6c3be5beeee8</t>
  </si>
  <si>
    <t>d819e925-242c-e411-887c-6c3be5bebd68</t>
  </si>
  <si>
    <t>f8307ccf-2c28-e411-887c-6c3be5bebd68</t>
  </si>
  <si>
    <t>2014_ВЗ000000200</t>
  </si>
  <si>
    <t>32078f46-2d28-e411-887c-6c3be5bebd68</t>
  </si>
  <si>
    <t>7a3f26fa-0329-e411-956e-6c3be5befe08</t>
  </si>
  <si>
    <t>4883aa5d-6328-e411-8a7f-6c3be5beeec0</t>
  </si>
  <si>
    <t>9de611ec-9627-e411-887c-6c3be5bebd68</t>
  </si>
  <si>
    <t>92baee59-8e27-e411-8a7f-6c3be5beeec0</t>
  </si>
  <si>
    <t>05a98b7a-172c-e411-887c-6c3be5bebd68</t>
  </si>
  <si>
    <t>22f0272a-48f5-e311-bd3a-6c3be5befe08</t>
  </si>
  <si>
    <t>Splunk Начальные лицензии</t>
  </si>
  <si>
    <t>f9c462dc-47f5-e311-bd3a-6c3be5befe08</t>
  </si>
  <si>
    <t>Reg.RU</t>
  </si>
  <si>
    <t>dd98f472-5e28-e411-add4-6c3be5beeee8</t>
  </si>
  <si>
    <t>e500c17b-9d27-e411-8a7f-6c3be5beeec0</t>
  </si>
  <si>
    <t>965d4aa7-9727-e411-887c-6c3be5bebd68</t>
  </si>
  <si>
    <t>МБОУ СОШ №42 г.о. Самара</t>
  </si>
  <si>
    <t>4086ffda-9727-e411-887c-6c3be5bebd68</t>
  </si>
  <si>
    <t>7393e2f3-0929-e411-add4-6c3be5beeee8</t>
  </si>
  <si>
    <t>5bb0307a-232c-e411-887c-6c3be5bebd68</t>
  </si>
  <si>
    <t>cf0392bc-822e-e411-b9ac-6c3be5bebd68</t>
  </si>
  <si>
    <t>a005931a-d21b-e411-887c-6c3be5bebd68</t>
  </si>
  <si>
    <t>2014_АС000000332</t>
  </si>
  <si>
    <t>поставка Windows Remote Desktop Services CAL 2012 Russian OLP  User CAL</t>
  </si>
  <si>
    <t>0d70149e-d11b-e411-887c-6c3be5bebd68</t>
  </si>
  <si>
    <t>ООО "АйтиПанорама"</t>
  </si>
  <si>
    <t>c5e53692-6a27-e411-956e-6c3be5befe08</t>
  </si>
  <si>
    <t>00781d3e-1d2c-e411-887c-6c3be5bebd68</t>
  </si>
  <si>
    <t>ce528499-1e2c-e411-887c-6c3be5bebd68</t>
  </si>
  <si>
    <t>рибейты касперский</t>
  </si>
  <si>
    <t>a28c01ad-1e2c-e411-887c-6c3be5bebd68</t>
  </si>
  <si>
    <t>59884f34-8827-e411-887c-6c3be5bebd68</t>
  </si>
  <si>
    <t>2014_АС000000208</t>
  </si>
  <si>
    <t>64d8e3b0-8827-e411-887c-6c3be5bebd68</t>
  </si>
  <si>
    <t>bf924244-90d4-dc11-8e32-0003ffa5cc72</t>
  </si>
  <si>
    <t>УМНЫЙ ДОМ,строительная компания,ООО</t>
  </si>
  <si>
    <t>cef53d28-8527-e411-887c-6c3be5bebd68</t>
  </si>
  <si>
    <t>d0bddde5-8f27-e411-8a7f-6c3be5beeec0</t>
  </si>
  <si>
    <t>f0c98862-3429-e411-add4-6c3be5beeee8</t>
  </si>
  <si>
    <t>42faacd6-9927-e411-8a7f-6c3be5beeec0</t>
  </si>
  <si>
    <t>CSoft</t>
  </si>
  <si>
    <t>7c25a5dc-9927-e411-8a7f-6c3be5beeec0</t>
  </si>
  <si>
    <t>47cf2f9f-9b27-e411-8a7f-6c3be5beeec0</t>
  </si>
  <si>
    <t>df27e2c1-7527-e411-add4-6c3be5beeee8</t>
  </si>
  <si>
    <t>ГБОУ СОШ №2 «ОЦ» с.Большая Глушица</t>
  </si>
  <si>
    <t>bba4e725-7627-e411-add4-6c3be5beeee8</t>
  </si>
  <si>
    <t>44d5736f-2d28-e411-887c-6c3be5bebd68</t>
  </si>
  <si>
    <t>38c04490-67ed-e311-8a24-6c3be5bebd68</t>
  </si>
  <si>
    <t>ООО "ТД Энергохолдинг"</t>
  </si>
  <si>
    <t>a7632a9c-6e27-e411-956e-6c3be5befe08</t>
  </si>
  <si>
    <t>b177b777-252c-e411-887c-6c3be5bebd68</t>
  </si>
  <si>
    <t>0fab8d69-6a27-e411-956e-6c3be5befe08</t>
  </si>
  <si>
    <t>280bbe60-1a2c-e411-887c-6c3be5bebd68</t>
  </si>
  <si>
    <t>2014_ИС000000022</t>
  </si>
  <si>
    <t>за продажи ЛК в течение 2013-1 квартал 2014</t>
  </si>
  <si>
    <t>e43c7dba-1a2c-e411-887c-6c3be5bebd68</t>
  </si>
  <si>
    <t>0fa8eb16-3929-e411-add4-6c3be5beeee8</t>
  </si>
  <si>
    <t>70ee40d7-8727-e411-887c-6c3be5bebd68</t>
  </si>
  <si>
    <t>МБОУ лицей «Престиж» г.о. Самара</t>
  </si>
  <si>
    <t>07d82864-8827-e411-887c-6c3be5bebd68</t>
  </si>
  <si>
    <t>c13be596-252c-e411-887c-6c3be5bebd68</t>
  </si>
  <si>
    <t>614cf484-9927-e411-8a7f-6c3be5beeec0</t>
  </si>
  <si>
    <t>ea9ab4fa-0429-e411-956e-6c3be5befe08</t>
  </si>
  <si>
    <t>5b2dc21c-a427-e411-8a7f-6c3be5beeec0</t>
  </si>
  <si>
    <t>d6242904-9d27-e411-887c-6c3be5bebd68</t>
  </si>
  <si>
    <t>ГБОУ СОШ с.Алакаевка</t>
  </si>
  <si>
    <t>7b2fe78a-9d27-e411-887c-6c3be5bebd68</t>
  </si>
  <si>
    <t>54c55786-242c-e411-887c-6c3be5bebd68</t>
  </si>
  <si>
    <t>31344b5e-7427-e411-956e-6c3be5befe08</t>
  </si>
  <si>
    <t>6cc0b578-7427-e411-956e-6c3be5befe08</t>
  </si>
  <si>
    <t>ce721610-232c-e411-887c-6c3be5bebd68</t>
  </si>
  <si>
    <t>819065e1-2d29-e411-add4-6c3be5beeee8</t>
  </si>
  <si>
    <t>d8bae99f-3928-e411-887c-6c3be5bebd68</t>
  </si>
  <si>
    <t>2014_АС000000185</t>
  </si>
  <si>
    <t>ddd47a34-416a-df11-99da-00155d01012c</t>
  </si>
  <si>
    <t>Промэнергобезопасность, НОУ</t>
  </si>
  <si>
    <t>e61475df-3928-e411-887c-6c3be5bebd68</t>
  </si>
  <si>
    <t>ffc53aaf-c926-e411-8a7f-6c3be5beeec0</t>
  </si>
  <si>
    <t>43e55c77-ca26-e411-8a7f-6c3be5beeec0</t>
  </si>
  <si>
    <t>b0613e30-9d27-e411-8a7f-6c3be5beeec0</t>
  </si>
  <si>
    <t>578613a8-9b27-e411-add4-6c3be5beeee8</t>
  </si>
  <si>
    <t>2013_ВЗ000000326</t>
  </si>
  <si>
    <t>d20533c3-9b27-e411-add4-6c3be5beeee8</t>
  </si>
  <si>
    <t>305c50ad-182c-e411-887c-6c3be5bebd68</t>
  </si>
  <si>
    <t>2014_АС000000312</t>
  </si>
  <si>
    <t>f597cd3e-c529-e411-add4-6c3be5beeee8</t>
  </si>
  <si>
    <t>684a3173-7327-e411-add4-6c3be5beeee8</t>
  </si>
  <si>
    <t>Цифровые системы</t>
  </si>
  <si>
    <t>df76fa88-7327-e411-add4-6c3be5beeee8</t>
  </si>
  <si>
    <t>a65e280f-242c-e411-887c-6c3be5bebd68</t>
  </si>
  <si>
    <t>2013_ФА000000284</t>
  </si>
  <si>
    <t>4eeeeb77-0329-e411-add4-6c3be5beeee8</t>
  </si>
  <si>
    <t>831aa3a9-7427-e411-956e-6c3be5befe08</t>
  </si>
  <si>
    <t>2014_ИС000000078</t>
  </si>
  <si>
    <t>751782ef-c029-e411-add4-6c3be5beeee8</t>
  </si>
  <si>
    <t>Крафтвей</t>
  </si>
  <si>
    <t>6c24a0f7-c029-e411-add4-6c3be5beeee8</t>
  </si>
  <si>
    <t>4e419036-3a28-e411-887c-6c3be5bebd68</t>
  </si>
  <si>
    <t>2dc43731-3528-e411-887c-6c3be5bebd68</t>
  </si>
  <si>
    <t>b2906c30-a427-e411-8a7f-6c3be5beeec0</t>
  </si>
  <si>
    <t>4df7177d-9227-e411-8a7f-6c3be5beeec0</t>
  </si>
  <si>
    <t>294f4b60-5c28-e411-add4-6c3be5beeee8</t>
  </si>
  <si>
    <t>6917080b-8927-e411-add4-6c3be5beeee8</t>
  </si>
  <si>
    <t>58cbfa48-e22c-e411-b9ac-6c3be5bebd68</t>
  </si>
  <si>
    <t>агентский бонус за привлечение заказчика</t>
  </si>
  <si>
    <t>78de3b97-e22c-e411-b9ac-6c3be5bebd68</t>
  </si>
  <si>
    <t>f596f50a-3c29-e411-add4-6c3be5beeee8</t>
  </si>
  <si>
    <t>22753d06-cf29-e411-add4-6c3be5beeee8</t>
  </si>
  <si>
    <t>b0bf13b7-9a27-e411-8a7f-6c3be5beeec0</t>
  </si>
  <si>
    <t>e821aff7-9927-e411-8a7f-6c3be5beeec0</t>
  </si>
  <si>
    <t>bb28f6ec-7127-e411-956e-6c3be5befe08</t>
  </si>
  <si>
    <t>95dd67b8-9d27-e411-8a7f-6c3be5beeec0</t>
  </si>
  <si>
    <t>f1cd16d0-1a2c-e411-887c-6c3be5bebd68</t>
  </si>
  <si>
    <t>bc1e81be-242c-e411-887c-6c3be5bebd68</t>
  </si>
  <si>
    <t>wz_planingdata</t>
  </si>
  <si>
    <t>wz_planingdate_UTC</t>
  </si>
  <si>
    <t>ДатаПлатежаUTC</t>
  </si>
  <si>
    <t>200000000: ВЗ</t>
  </si>
  <si>
    <t>200000001: ВО</t>
  </si>
  <si>
    <t>200000003: АС</t>
  </si>
  <si>
    <t>200000004: ФА</t>
  </si>
  <si>
    <t>200000006: ИН</t>
  </si>
  <si>
    <t>100000000: ИС</t>
  </si>
  <si>
    <t>100000001: ПФ</t>
  </si>
  <si>
    <t>200000005: ВК</t>
  </si>
  <si>
    <t>Хвост</t>
  </si>
  <si>
    <t>Приход Хвост</t>
  </si>
  <si>
    <t>200000005: Хвост</t>
  </si>
  <si>
    <t>44a3b635-530e-e311-a224-00155d0a8c69</t>
  </si>
  <si>
    <t>"Куйбышев-Терминал"</t>
  </si>
  <si>
    <t xml:space="preserve"> ВЗ</t>
  </si>
  <si>
    <t xml:space="preserve"> АС</t>
  </si>
  <si>
    <t xml:space="preserve"> ФА</t>
  </si>
  <si>
    <t xml:space="preserve"> ИС</t>
  </si>
  <si>
    <t xml:space="preserve"> ВО</t>
  </si>
  <si>
    <t xml:space="preserve"> Хвост</t>
  </si>
  <si>
    <t>05c65595-7c12-dc11-a040-0003ff6bdff6</t>
  </si>
  <si>
    <t>Новатор</t>
  </si>
  <si>
    <t xml:space="preserve"> ИН</t>
  </si>
  <si>
    <t>2014_АС000000004</t>
  </si>
  <si>
    <t>Для того чтобы отчет работал необходимо установить PowerQuery, ссылка на скачивание: http://www.microsoft.com/ru-ru/download/details.aspx?id=39379</t>
  </si>
  <si>
    <t>2014_ВЗ000000310</t>
  </si>
  <si>
    <t>2fbcfc59-4743-e411-a523-6c3be5befe08</t>
  </si>
  <si>
    <t>2014_АС000000111</t>
  </si>
  <si>
    <t>Поставка полок ЕМС</t>
  </si>
  <si>
    <t>2bd136cb-4743-e411-a523-6c3be5befe08</t>
  </si>
  <si>
    <t>ed242f8f-0c59-e411-81d5-6c3be5beeee8</t>
  </si>
  <si>
    <t>2014_ВЗ000000448</t>
  </si>
  <si>
    <t>d4130a64-1159-e411-81d5-6c3be5beeee8</t>
  </si>
  <si>
    <t>e9aebd68-fc83-e311-a9b6-00155d0a9197</t>
  </si>
  <si>
    <t>2014_ВЗ000000478</t>
  </si>
  <si>
    <t>04221142-8253-e411-8f87-6c3be5befe08</t>
  </si>
  <si>
    <t>8b001a22-4e3a-e411-8d8e-6c3be5beeee8</t>
  </si>
  <si>
    <t>2014_ИС000000092</t>
  </si>
  <si>
    <t>спикерфоны</t>
  </si>
  <si>
    <t>899a8149-523a-e411-a641-6c3be5beeec0</t>
  </si>
  <si>
    <t>446ec067-d038-e411-8765-6c3be5bebd68</t>
  </si>
  <si>
    <t>2014_АС000000370</t>
  </si>
  <si>
    <t>МФУ для Черновки</t>
  </si>
  <si>
    <t>c931b43e-0224-e211-b8b7-00155d0a8c2e</t>
  </si>
  <si>
    <t>Администрация Сергиевского района</t>
  </si>
  <si>
    <t>5004c2c0-9e3c-e411-a641-6c3be5beeec0</t>
  </si>
  <si>
    <t>2014_ИС000000023</t>
  </si>
  <si>
    <t>b5054906-b74a-e411-ae87-6c3be5beeec0</t>
  </si>
  <si>
    <t>4d9ec73a-6acf-e311-8a99-6c3be5beeee8</t>
  </si>
  <si>
    <t>2014_ИС000000043</t>
  </si>
  <si>
    <t>генер</t>
  </si>
  <si>
    <t>5b4ca099-b14a-e411-ae87-6c3be5beeec0</t>
  </si>
  <si>
    <t>f0747ad6-9e3c-e411-a641-6c3be5beeec0</t>
  </si>
  <si>
    <t>aaefcb49-69cf-e311-8a99-6c3be5beeee8</t>
  </si>
  <si>
    <t>2014_ВЗ000000157</t>
  </si>
  <si>
    <t>ПК2</t>
  </si>
  <si>
    <t>f260188c-314a-e411-a523-6c3be5befe08</t>
  </si>
  <si>
    <t>43939ce8-6643-e411-a523-6c3be5befe08</t>
  </si>
  <si>
    <t>2014_АС000000402</t>
  </si>
  <si>
    <t>кэш память НР</t>
  </si>
  <si>
    <t>f4b9452c-0048-e411-8b7d-6c3be5bebd68</t>
  </si>
  <si>
    <t>2014_ВЗ000000260</t>
  </si>
  <si>
    <t>fa00acd8-4737-e411-883d-6c3be5befe08</t>
  </si>
  <si>
    <t>2014_ВЗ000000423</t>
  </si>
  <si>
    <t>гарнитуры</t>
  </si>
  <si>
    <t>8e19e1af-ed42-e411-a523-6c3be5befe08</t>
  </si>
  <si>
    <t>Стимар</t>
  </si>
  <si>
    <t>702bcec3-ed42-e411-a523-6c3be5befe08</t>
  </si>
  <si>
    <t>76e582df-5443-e411-a523-6c3be5befe08</t>
  </si>
  <si>
    <t>2014_АС000000346</t>
  </si>
  <si>
    <t>Symantec Backup Exec на 3 года</t>
  </si>
  <si>
    <t>f538316e-5543-e411-a523-6c3be5befe08</t>
  </si>
  <si>
    <t>37f7c93d-4d2f-e411-883d-6c3be5befe08</t>
  </si>
  <si>
    <t>2014_АС000000324</t>
  </si>
  <si>
    <t>Kaspersky Endpoint Security для бизнеса – Стандартный Russian Edition. 10-14 Node 1 year Base Lice</t>
  </si>
  <si>
    <t>b6b1921a-4e2f-e411-883d-6c3be5befe08</t>
  </si>
  <si>
    <t>35d0d18d-ef4d-e411-b476-6c3be5beeee8</t>
  </si>
  <si>
    <t>2014_ВЗ000000456</t>
  </si>
  <si>
    <t>Office Home and Business 2013 32/64 Russian Russia Only EM DVD No Skype</t>
  </si>
  <si>
    <t>7ced14ff-ef4d-e411-b476-6c3be5beeee8</t>
  </si>
  <si>
    <t>f2e864a3-dc4e-e411-a523-6c3be5befe08</t>
  </si>
  <si>
    <t>2014_ВЗ000000409</t>
  </si>
  <si>
    <t>коммутаторы</t>
  </si>
  <si>
    <t>522afce3-b4e7-e211-8668-00155d0a8c5d</t>
  </si>
  <si>
    <t>филиал РТРС "Самарский ОРТПЦ"</t>
  </si>
  <si>
    <t>e22d97c0-dc4e-e411-a523-6c3be5befe08</t>
  </si>
  <si>
    <t>da77c2aa-9232-e411-8765-6c3be5bebd68</t>
  </si>
  <si>
    <t>2014_АС000000343</t>
  </si>
  <si>
    <t>OLP</t>
  </si>
  <si>
    <t>306604db-9632-e411-883d-6c3be5befe08</t>
  </si>
  <si>
    <t>4b898409-69cf-e311-8a99-6c3be5beeee8</t>
  </si>
  <si>
    <t>2014_ВЗ000000150</t>
  </si>
  <si>
    <t>ПК1</t>
  </si>
  <si>
    <t>10addd49-304a-e411-a523-6c3be5befe08</t>
  </si>
  <si>
    <t>b4edbf96-df4d-e411-8b7d-6c3be5bebd68</t>
  </si>
  <si>
    <t>2014_АС000000377</t>
  </si>
  <si>
    <t>12ea76af-df4d-e411-8b7d-6c3be5bebd68</t>
  </si>
  <si>
    <t>2ПК Крайфтвей</t>
  </si>
  <si>
    <t>dcabb8f5-e849-e411-ae87-6c3be5beeec0</t>
  </si>
  <si>
    <t>22d1a4ac-9c53-e411-8f87-6c3be5befe08</t>
  </si>
  <si>
    <t>рибейт 2 квартал</t>
  </si>
  <si>
    <t>137896f5-9c53-e411-8f87-6c3be5befe08</t>
  </si>
  <si>
    <t>3a792d1b-084a-e411-a523-6c3be5befe08</t>
  </si>
  <si>
    <t>2014_ВЗ000000493</t>
  </si>
  <si>
    <t>Продление АВ</t>
  </si>
  <si>
    <t>4cde6afc-d455-e411-8fe3-6c3be5bebd68</t>
  </si>
  <si>
    <t>540fb6fd-dc4d-e411-8b7d-6c3be5bebd68</t>
  </si>
  <si>
    <t>2014_АС000000234</t>
  </si>
  <si>
    <t>14f9c70e-dd4d-e411-8b7d-6c3be5bebd68</t>
  </si>
  <si>
    <t>e85dc82b-5643-e411-a523-6c3be5befe08</t>
  </si>
  <si>
    <t>2014_ВЗ000000393</t>
  </si>
  <si>
    <t>Поставка ИБП 40кВа Delta</t>
  </si>
  <si>
    <t>1c2d9a3e-5643-e411-a523-6c3be5befe08</t>
  </si>
  <si>
    <t>6d22ced4-fd01-e411-b767-6c3be5bebd68</t>
  </si>
  <si>
    <t>2014_АС000000337</t>
  </si>
  <si>
    <t>Поставка компьютерной техники</t>
  </si>
  <si>
    <t>1ee69534-ed4d-e411-a523-6c3be5befe08</t>
  </si>
  <si>
    <t>ПКФ Стандарт</t>
  </si>
  <si>
    <t>89e50326-e138-e411-a641-6c3be5beeec0</t>
  </si>
  <si>
    <t>92a325e5-4137-e411-a641-6c3be5beeec0</t>
  </si>
  <si>
    <t>Продление АВ Касперский ВЗ000000420</t>
  </si>
  <si>
    <t>20cc0e5e-7649-e411-8b7d-6c3be5bebd68</t>
  </si>
  <si>
    <t>513b27b3-7312-e411-ae07-6c3be5bebd68</t>
  </si>
  <si>
    <t>2014_АС000000314</t>
  </si>
  <si>
    <t>Лицензии на сервера WIN2012</t>
  </si>
  <si>
    <t>7514e421-2b37-e411-8765-6c3be5bebd68</t>
  </si>
  <si>
    <t>2014_ВЗ000000384</t>
  </si>
  <si>
    <t>4cf87b88-3b87-e311-a9b6-00155d0a9197</t>
  </si>
  <si>
    <t>2014_ИС000000002</t>
  </si>
  <si>
    <t>Avaya "пристрой"</t>
  </si>
  <si>
    <t>34509ae4-513a-e411-a641-6c3be5beeec0</t>
  </si>
  <si>
    <t>ПОСТАВЩИК</t>
  </si>
  <si>
    <t>acdc2c99-2f49-e411-a523-6c3be5befe08</t>
  </si>
  <si>
    <t>1c0c3860-b64e-e411-a523-6c3be5befe08</t>
  </si>
  <si>
    <t>2014_АС000000345</t>
  </si>
  <si>
    <t>Оборудование</t>
  </si>
  <si>
    <t>5f96257f-ba4e-e411-a523-6c3be5befe08</t>
  </si>
  <si>
    <t>Ульяновск Поставка CISCO, Trendnet, ИБП</t>
  </si>
  <si>
    <t>2014_ИС000000050</t>
  </si>
  <si>
    <t>43bca3b4-1559-e411-8fe3-6c3be5bebd68</t>
  </si>
  <si>
    <t>ДоксВижн</t>
  </si>
  <si>
    <t>846236c8-1559-e411-8fe3-6c3be5bebd68</t>
  </si>
  <si>
    <t>61314519-1f39-e411-883d-6c3be5befe08</t>
  </si>
  <si>
    <t>24db3263-ed4a-e411-8b7d-6c3be5bebd68</t>
  </si>
  <si>
    <t>Первая помощь ЛК</t>
  </si>
  <si>
    <t>dcd9f8df-ed4a-e411-8b7d-6c3be5bebd68</t>
  </si>
  <si>
    <t>0a30dc1b-ed4a-e411-a523-6c3be5befe08</t>
  </si>
  <si>
    <t>3a630542-3037-e411-a641-6c3be5beeec0</t>
  </si>
  <si>
    <t>2014_ВЗ000000419</t>
  </si>
  <si>
    <t>Тимвьюер ВЗ000000419</t>
  </si>
  <si>
    <t>a4400ed8-174e-e411-a523-6c3be5befe08</t>
  </si>
  <si>
    <t>Интеграл С</t>
  </si>
  <si>
    <t>a964bb09-7549-e411-8b7d-6c3be5bebd68</t>
  </si>
  <si>
    <t>d40d1269-4f43-e411-a523-6c3be5befe08</t>
  </si>
  <si>
    <t>2014_АС000000334</t>
  </si>
  <si>
    <t>поставка ASR1000X</t>
  </si>
  <si>
    <t>96e8bec5-4f43-e411-a523-6c3be5befe08</t>
  </si>
  <si>
    <t>2014_ВЗ000000014</t>
  </si>
  <si>
    <t>2014_АС000000287</t>
  </si>
  <si>
    <t>f933ebd0-494d-e411-a523-6c3be5befe08</t>
  </si>
  <si>
    <t>2014_ИС000000068</t>
  </si>
  <si>
    <t>поставка cisco, APC, dect, мфу</t>
  </si>
  <si>
    <t>d78dcda1-4a4d-e411-a523-6c3be5befe08</t>
  </si>
  <si>
    <t>bc1d20d3-98e5-e311-97c7-6c3be5beeec0</t>
  </si>
  <si>
    <t>2014_ВЗ000000360</t>
  </si>
  <si>
    <t>Win и САПР</t>
  </si>
  <si>
    <t>c190d329-3b2f-e411-883d-6c3be5befe08</t>
  </si>
  <si>
    <t>aafff32c-4e4d-e411-8b7d-6c3be5bebd68</t>
  </si>
  <si>
    <t>2014_ИС000000100</t>
  </si>
  <si>
    <t>Рибейты за продажи: Русфинансбанк - 72918, МС - 766,8</t>
  </si>
  <si>
    <t>4a5dcae2-bd4e-e411-8b7d-6c3be5bebd68</t>
  </si>
  <si>
    <t>2014_АС000000279</t>
  </si>
  <si>
    <t>0e1ea1c3-4d43-e411-a523-6c3be5befe08</t>
  </si>
  <si>
    <t>2014_АС000000322</t>
  </si>
  <si>
    <t>сервер НР</t>
  </si>
  <si>
    <t>763581d6-4d43-e411-a523-6c3be5befe08</t>
  </si>
  <si>
    <t>Поставка оборудования ВЗ 344</t>
  </si>
  <si>
    <t>b9c048f6-334e-e411-a523-6c3be5befe08</t>
  </si>
  <si>
    <t>005f5f9f-5943-e411-a523-6c3be5befe08</t>
  </si>
  <si>
    <t>2014_АС000000358</t>
  </si>
  <si>
    <t>Поставка 3 серверов и 1 полки</t>
  </si>
  <si>
    <t>4a6c5cb9-5943-e411-a523-6c3be5befe08</t>
  </si>
  <si>
    <t>a327ebdb-5e2a-e311-a67d-00155d0a8c69</t>
  </si>
  <si>
    <t>2014_АС000000126</t>
  </si>
  <si>
    <t>продление NOD</t>
  </si>
  <si>
    <t>a68324f7-402e-de11-a46e-00155d0a0504</t>
  </si>
  <si>
    <t>Гекса, торговый дом</t>
  </si>
  <si>
    <t>75ce30b4-2b4a-e411-a523-6c3be5befe08</t>
  </si>
  <si>
    <t>ca70e779-f14d-e411-8b7d-6c3be5bebd68</t>
  </si>
  <si>
    <t>СТ-Групп Трейд</t>
  </si>
  <si>
    <t>f3b6b819-f54d-e411-8b7d-6c3be5bebd68</t>
  </si>
  <si>
    <t>becd59df-91a5-e211-b1de-00155d0a8c49</t>
  </si>
  <si>
    <t>2014_АС000000344</t>
  </si>
  <si>
    <t>продление SYMC ENDPOINT PROTECTION</t>
  </si>
  <si>
    <t>ac20825e-3a4a-e411-8b7d-6c3be5bebd68</t>
  </si>
  <si>
    <t>8ef6cea4-2a4e-e411-8b7d-6c3be5bebd68</t>
  </si>
  <si>
    <t>2014_ВЗ000000490</t>
  </si>
  <si>
    <t>476c387c-3158-e411-8963-6c3be5beeec0</t>
  </si>
  <si>
    <t>04edf1e5-2a37-e411-8765-6c3be5bebd68</t>
  </si>
  <si>
    <t>2014_ВЗ000000077</t>
  </si>
  <si>
    <t>24c280a4-2e37-e411-8d8e-6c3be5beeee8</t>
  </si>
  <si>
    <t>2014_АС000000389</t>
  </si>
  <si>
    <t>test1</t>
  </si>
  <si>
    <t>376ef997-c538-e411-8765-6c3be5bebd68</t>
  </si>
  <si>
    <t>2014_АС000000082</t>
  </si>
  <si>
    <t>704a83e9-0ca9-e311-9fc7-6c3be5bebd68</t>
  </si>
  <si>
    <t>2014_ВЗ000000096</t>
  </si>
  <si>
    <t>сервис комплект</t>
  </si>
  <si>
    <t>debabf34-2d49-e411-a523-6c3be5befe08</t>
  </si>
  <si>
    <t>12f9db92-b53c-e411-8765-6c3be5bebd68</t>
  </si>
  <si>
    <t>2014_АС000000388</t>
  </si>
  <si>
    <t>Покупка 10 лицензий KSOS</t>
  </si>
  <si>
    <t>f66c1840-b53c-e411-8765-6c3be5bebd68</t>
  </si>
  <si>
    <t>СамараТрейдПартнер</t>
  </si>
  <si>
    <t>bee19245-ad47-e411-ae87-6c3be5beeec0</t>
  </si>
  <si>
    <t>1d8b0358-68cf-e311-8a99-6c3be5beeee8</t>
  </si>
  <si>
    <t>2014_ВЗ000000202</t>
  </si>
  <si>
    <t>дозакуп Омск</t>
  </si>
  <si>
    <t>ea34ef31-344a-e411-a523-6c3be5befe08</t>
  </si>
  <si>
    <t>10f42a97-562e-e211-b8b7-00155d0a8c2e</t>
  </si>
  <si>
    <t>Вебзавод</t>
  </si>
  <si>
    <t>dfcc6a0f-184e-e411-a523-6c3be5befe08</t>
  </si>
  <si>
    <t>d6bce059-df38-e411-a641-6c3be5beeec0</t>
  </si>
  <si>
    <t>4de39ef9-172d-e411-ad3a-6c3be5beeee8</t>
  </si>
  <si>
    <t>2014_АС000000356</t>
  </si>
  <si>
    <t>Сервер DEPO</t>
  </si>
  <si>
    <t>cbeddc51-523a-e411-883d-6c3be5befe08</t>
  </si>
  <si>
    <t>373d3d1b-ee4a-e411-8b7d-6c3be5bebd68</t>
  </si>
  <si>
    <t>06c1979d-f54a-e411-a523-6c3be5befe08</t>
  </si>
  <si>
    <t>2014_ВЗ000000361</t>
  </si>
  <si>
    <t>Photoshop CC ALL Multiple Platforms Multi European Languages Licensing Subscription и прочее</t>
  </si>
  <si>
    <t>0f134319-15e1-dc11-9b94-00145e5a5d70</t>
  </si>
  <si>
    <t>СамараНИПИНефть, ООО</t>
  </si>
  <si>
    <t>27dbbefd-f54a-e411-a523-6c3be5befe08</t>
  </si>
  <si>
    <t>2013_ВЗ000000323</t>
  </si>
  <si>
    <t>62ec9b2c-214b-e411-8b7d-6c3be5bebd68</t>
  </si>
  <si>
    <t>35e909cf-4a4d-e411-a523-6c3be5befe08</t>
  </si>
  <si>
    <t>2014_ВЗ000000216</t>
  </si>
  <si>
    <t>fb45b8ce-2a3f-e411-b36c-6c3be5bebd68</t>
  </si>
  <si>
    <t>2014_АС000000405</t>
  </si>
  <si>
    <t>покупка ПО</t>
  </si>
  <si>
    <t>f68d77d7-24c4-dc11-bea1-0003ffa5cc72</t>
  </si>
  <si>
    <t>Альбатрос принт</t>
  </si>
  <si>
    <t>c0d1fb46-1f58-e411-8f87-6c3be5befe08</t>
  </si>
  <si>
    <t>168f24a1-d155-e411-81d5-6c3be5beeee8</t>
  </si>
  <si>
    <t>2014_ИС000000105</t>
  </si>
  <si>
    <t>1cec16c7-0859-e411-8fe3-6c3be5bebd68</t>
  </si>
  <si>
    <t>2014_ИС000000085</t>
  </si>
  <si>
    <t>0649197f-bf3c-e411-8765-6c3be5bebd68</t>
  </si>
  <si>
    <t>2014_ВЗ000000421</t>
  </si>
  <si>
    <t>a1eafcd9-bf3c-e411-8765-6c3be5bebd68</t>
  </si>
  <si>
    <t>5e1d6eaa-8253-e411-8f87-6c3be5befe08</t>
  </si>
  <si>
    <t>56094141-5543-e411-a523-6c3be5befe08</t>
  </si>
  <si>
    <t>27916034-3137-e411-a641-6c3be5beeec0</t>
  </si>
  <si>
    <t>2014_ВЗ000000415</t>
  </si>
  <si>
    <t>10 Комплектов сентябрь 2014 ВЗ000000415</t>
  </si>
  <si>
    <t>7d13ad1f-7449-e411-8b7d-6c3be5bebd68</t>
  </si>
  <si>
    <t>26e28111-5637-e411-8d8e-6c3be5beeee8</t>
  </si>
  <si>
    <t>Ребейт</t>
  </si>
  <si>
    <t>aed88581-5637-e411-8d8e-6c3be5beeee8</t>
  </si>
  <si>
    <t>c444760b-6249-e411-a523-6c3be5befe08</t>
  </si>
  <si>
    <t>2014_ВЗ000000475</t>
  </si>
  <si>
    <t>лицензии ДВ для проекта в филиале Крым</t>
  </si>
  <si>
    <t>766bf87f-6703-e411-b388-6c3be5befe08</t>
  </si>
  <si>
    <t>Государственная корпорация по организации воздушного движения, ФГУП</t>
  </si>
  <si>
    <t>c7621d34-f954-e411-8fe3-6c3be5bebd68</t>
  </si>
  <si>
    <t>40ac4106-4a2f-e411-883d-6c3be5befe08</t>
  </si>
  <si>
    <t>2014_АС000000263</t>
  </si>
  <si>
    <t>GeoniCS ТОПОПЛАН</t>
  </si>
  <si>
    <t>0ea1d42b-4a2f-e411-883d-6c3be5befe08</t>
  </si>
  <si>
    <t>77c35050-643a-e411-a641-6c3be5beeec0</t>
  </si>
  <si>
    <t>2014_АС000000372</t>
  </si>
  <si>
    <t>Антивир. Касперского 149 жил. инспекция</t>
  </si>
  <si>
    <t>7d2117f4-ba4e-e411-a523-6c3be5befe08</t>
  </si>
  <si>
    <t>3211e360-4387-e311-a9b6-00155d0a9197</t>
  </si>
  <si>
    <t>2014_АС000000400</t>
  </si>
  <si>
    <t>продление касперского</t>
  </si>
  <si>
    <t>c07ec679-cd52-e411-8963-6c3be5beeec0</t>
  </si>
  <si>
    <t>2014_ВЗ000000156</t>
  </si>
  <si>
    <t>2014_ВЗ000000020</t>
  </si>
  <si>
    <t>5007534e-2059-e411-8963-6c3be5beeec0</t>
  </si>
  <si>
    <t>2014_ВЗ000000334</t>
  </si>
  <si>
    <t>Два бифа 389400 &amp; 584100</t>
  </si>
  <si>
    <t>ab7b38e2-2059-e411-8963-6c3be5beeec0</t>
  </si>
  <si>
    <t>6ffa75ac-67cf-e311-8a99-6c3be5beeee8</t>
  </si>
  <si>
    <t>2014_ИС000000008</t>
  </si>
  <si>
    <t>ИБП и стабил</t>
  </si>
  <si>
    <t>eee1ff50-314a-e411-ae87-6c3be5beeec0</t>
  </si>
  <si>
    <t>399e90c9-6643-e411-a523-6c3be5befe08</t>
  </si>
  <si>
    <t>2014_АС000000399</t>
  </si>
  <si>
    <t>модули циско</t>
  </si>
  <si>
    <t>8ecfb0ed-e458-e411-81d5-6c3be5beeee8</t>
  </si>
  <si>
    <t>e367db61-3b2f-e411-883d-6c3be5befe08</t>
  </si>
  <si>
    <t>f0dd61bb-4237-e411-883d-6c3be5befe08</t>
  </si>
  <si>
    <t>e31bbf04-324e-e411-a523-6c3be5befe08</t>
  </si>
  <si>
    <t>5b40194b-1559-e411-8963-6c3be5beeec0</t>
  </si>
  <si>
    <t>2014_ВЗ000000405</t>
  </si>
  <si>
    <t>Хостинг ВМ</t>
  </si>
  <si>
    <t>a1d8d275-1559-e411-8963-6c3be5beeec0</t>
  </si>
  <si>
    <t>2a14d5af-b847-e411-ae87-6c3be5beeec0</t>
  </si>
  <si>
    <t>d48a14a5-de4d-e411-8b7d-6c3be5bebd68</t>
  </si>
  <si>
    <t>2014_АС000000300</t>
  </si>
  <si>
    <t>99ec6cb7-de4d-e411-8b7d-6c3be5bebd68</t>
  </si>
  <si>
    <t>cdc0e65e-a54f-e411-8b7d-6c3be5bebd68</t>
  </si>
  <si>
    <t>2014_ВЗ000000487</t>
  </si>
  <si>
    <t>Выплата за участие в программе LVB Campaigns по соглашению 69_1900 от 15.03.2011(MRI Solution FY14-H2_824578 - 28453,94 руб.)</t>
  </si>
  <si>
    <t>a0305b2d-a64f-e411-8b7d-6c3be5bebd68</t>
  </si>
  <si>
    <t>453f081d-ce52-e411-8963-6c3be5beeec0</t>
  </si>
  <si>
    <t>2014_АС000000411</t>
  </si>
  <si>
    <t>Салазки</t>
  </si>
  <si>
    <t>046efa37-ce52-e411-8963-6c3be5beeec0</t>
  </si>
  <si>
    <t>a4603c26-de59-e411-8f87-6c3be5befe08</t>
  </si>
  <si>
    <t>06f67c5f-4237-e411-883d-6c3be5befe08</t>
  </si>
  <si>
    <t>216b3392-fd3c-e411-a641-6c3be5beeec0</t>
  </si>
  <si>
    <t>c2e0f2e8-4f43-e411-a523-6c3be5befe08</t>
  </si>
  <si>
    <t>4415e0bb-b747-e411-ae87-6c3be5beeec0</t>
  </si>
  <si>
    <t>bc695863-e7e9-e211-8b05-00155d0a8c5d</t>
  </si>
  <si>
    <t>2014_ВЗ000000137</t>
  </si>
  <si>
    <t>расш. гарантия на серверы</t>
  </si>
  <si>
    <t>0e6ba039-2a49-e411-a523-6c3be5befe08</t>
  </si>
  <si>
    <t>9e9f1a20-a332-e411-8765-6c3be5bebd68</t>
  </si>
  <si>
    <t>Стройка под контролем для Иванов Иван Иванович</t>
  </si>
  <si>
    <t>f88c32b4-a332-e411-8765-6c3be5bebd68</t>
  </si>
  <si>
    <t>4d2c027d-ee4d-e411-b476-6c3be5beeee8</t>
  </si>
  <si>
    <t>24a10a85-1e59-e411-8963-6c3be5beeec0</t>
  </si>
  <si>
    <t>2014_ВЗ000000071</t>
  </si>
  <si>
    <t>Работы SCCM</t>
  </si>
  <si>
    <t>4654b59b-62a1-df11-bbdb-00155d0a0350</t>
  </si>
  <si>
    <t>АвтоВАЗ</t>
  </si>
  <si>
    <t>145f21e1-1e59-e411-8963-6c3be5beeec0</t>
  </si>
  <si>
    <t>d73e99fc-b831-e411-a641-6c3be5beeec0</t>
  </si>
  <si>
    <t>2014_ВЗ000000391</t>
  </si>
  <si>
    <t>Проект организации зала 7-го этажа ДСХ</t>
  </si>
  <si>
    <t>61bb3710-b931-e411-a641-6c3be5beeec0</t>
  </si>
  <si>
    <t>5f15c2cf-b816-e311-a67d-00155d0a8c69</t>
  </si>
  <si>
    <t>2014_ВЗ000000417</t>
  </si>
  <si>
    <t>продление BS 170 лицензий</t>
  </si>
  <si>
    <t>c314d879-5ad4-da11-a0ae-000cf1fd11c5</t>
  </si>
  <si>
    <t>Маджента Девелопмент НПК</t>
  </si>
  <si>
    <t>5d427f33-b03c-e411-8765-6c3be5bebd68</t>
  </si>
  <si>
    <t>2014_ВЗ000000182</t>
  </si>
  <si>
    <t>ba9fb08e-0b38-e411-8765-6c3be5bebd68</t>
  </si>
  <si>
    <t>953b0d60-354a-e411-a523-6c3be5befe08</t>
  </si>
  <si>
    <t>2014_ВЗ000000213</t>
  </si>
  <si>
    <t>конв</t>
  </si>
  <si>
    <t>3c96dea0-354a-e411-a523-6c3be5befe08</t>
  </si>
  <si>
    <t>27e10bd4-c438-e411-a641-6c3be5beeec0</t>
  </si>
  <si>
    <t>2014_АС000000262</t>
  </si>
  <si>
    <t>Тест 10-09-2014</t>
  </si>
  <si>
    <t>8f825c00-c538-e411-a641-6c3be5beeec0</t>
  </si>
  <si>
    <t>d8b0ab07-4d2f-e411-883d-6c3be5befe08</t>
  </si>
  <si>
    <t>СПК-Профиль</t>
  </si>
  <si>
    <t>8dbb9805-4e2f-e411-883d-6c3be5befe08</t>
  </si>
  <si>
    <t>de5410ad-244d-e411-a523-6c3be5befe08</t>
  </si>
  <si>
    <t>2014_ВЗ000000449</t>
  </si>
  <si>
    <t>моноблоки</t>
  </si>
  <si>
    <t>8a4d47ff-244d-e411-a523-6c3be5befe08</t>
  </si>
  <si>
    <t>8dcf5ff1-6a50-e411-8b7d-6c3be5bebd68</t>
  </si>
  <si>
    <t>7616d7b0-0c55-e411-8fe3-6c3be5bebd68</t>
  </si>
  <si>
    <t>2014_АС000000431</t>
  </si>
  <si>
    <t>Продление антивируса ЛК на 40 узлов сроком на 1год</t>
  </si>
  <si>
    <t>75fa4768-d359-e411-8963-6c3be5beeec0</t>
  </si>
  <si>
    <t>3d2dd62e-e849-e411-ae87-6c3be5beeec0</t>
  </si>
  <si>
    <t>2014_ИС000000018</t>
  </si>
  <si>
    <t>6d9be7e4-4445-e411-a523-6c3be5befe08</t>
  </si>
  <si>
    <t>2014_АС000000391</t>
  </si>
  <si>
    <t>продление ESET</t>
  </si>
  <si>
    <t>bcb2531b-6748-e411-a523-6c3be5befe08</t>
  </si>
  <si>
    <t>afd8ceda-334e-e411-a523-6c3be5befe08</t>
  </si>
  <si>
    <t>0a52ba83-5f37-e411-8765-6c3be5bebd68</t>
  </si>
  <si>
    <t>2014_ВЗ000000357</t>
  </si>
  <si>
    <t>4be037b4-5f37-e411-8765-6c3be5bebd68</t>
  </si>
  <si>
    <t>e54338f0-c438-e411-a641-6c3be5beeec0</t>
  </si>
  <si>
    <t>9f4998d5-ef4a-e411-8b7d-6c3be5bebd68</t>
  </si>
  <si>
    <t>2014_АС000000355</t>
  </si>
  <si>
    <t>9cd712c1-ef4a-e411-8b7d-6c3be5bebd68</t>
  </si>
  <si>
    <t>МБОУ СОШ №99</t>
  </si>
  <si>
    <t>491a051c-f04a-e411-8b7d-6c3be5bebd68</t>
  </si>
  <si>
    <t>4693fd3b-094b-e411-a523-6c3be5befe08</t>
  </si>
  <si>
    <t>3fe404fb-b13c-e411-8765-6c3be5bebd68</t>
  </si>
  <si>
    <t>2014_АС000000357</t>
  </si>
  <si>
    <t>OfficeStd 2013 RUS OLP NL</t>
  </si>
  <si>
    <t>19c14739-b23c-e411-8765-6c3be5bebd68</t>
  </si>
  <si>
    <t>460284d8-1e84-e311-a9b6-00155d0a9197</t>
  </si>
  <si>
    <t>2014_АС000000354</t>
  </si>
  <si>
    <t>8c2b4c06-ee4d-e411-b476-6c3be5beeee8</t>
  </si>
  <si>
    <t>aeda3dc3-613a-e411-a641-6c3be5beeec0</t>
  </si>
  <si>
    <t>2014_ВЗ000000397</t>
  </si>
  <si>
    <t>Проектор EPSON 1965 + кронштейн</t>
  </si>
  <si>
    <t>c5fbd111-623a-e411-a641-6c3be5beeec0</t>
  </si>
  <si>
    <t>2014_ИС000000103</t>
  </si>
  <si>
    <t>2014_ВЗ000000121</t>
  </si>
  <si>
    <t>86607d55-3911-e311-a67d-00155d0a8c69</t>
  </si>
  <si>
    <t>2014_АС000000434</t>
  </si>
  <si>
    <t>продление ЛК на 60 машин</t>
  </si>
  <si>
    <t>cbfcd06a-54d2-e111-83f3-00155d0a9121</t>
  </si>
  <si>
    <t>Кинельагропласт, ЗАО</t>
  </si>
  <si>
    <t>38e2e918-6c53-e411-81d5-6c3be5beeee8</t>
  </si>
  <si>
    <t>620d4594-4a43-e411-a523-6c3be5befe08</t>
  </si>
  <si>
    <t>2014_АС000000303</t>
  </si>
  <si>
    <t>Поставка сервера UCS</t>
  </si>
  <si>
    <t>b6c6f0a6-4a43-e411-a523-6c3be5befe08</t>
  </si>
  <si>
    <t>bc098d40-2f4a-e411-a523-6c3be5befe08</t>
  </si>
  <si>
    <t>2014_ВЗ000000311</t>
  </si>
  <si>
    <t>e8df98c0-1ba9-e311-bf7b-6c3be5befe08</t>
  </si>
  <si>
    <t>2014_ВЗ000000362</t>
  </si>
  <si>
    <t>f3ffae39-3d2f-e411-883d-6c3be5befe08</t>
  </si>
  <si>
    <t>c32b75fb-4b2f-e411-883d-6c3be5befe08</t>
  </si>
  <si>
    <t>2014_ВЗ000000380</t>
  </si>
  <si>
    <t>Kaspersky Anti-Virus 2014 Card 2Dt Renewal</t>
  </si>
  <si>
    <t>7a162528-4c2f-e411-883d-6c3be5befe08</t>
  </si>
  <si>
    <t>2014_ВЗ000000314</t>
  </si>
  <si>
    <t>2014ВЗ000000339</t>
  </si>
  <si>
    <t>885e0667-184e-e411-a523-6c3be5befe08</t>
  </si>
  <si>
    <t>8985fe01-523a-e411-a641-6c3be5beeec0</t>
  </si>
  <si>
    <t>169a784b-f34a-e411-b476-6c3be5beeee8</t>
  </si>
  <si>
    <t>2014_ВЗ000000398</t>
  </si>
  <si>
    <t>Поставка пульта и услуг доставки</t>
  </si>
  <si>
    <t>ab7fa75c-f34a-e411-b476-6c3be5beeee8</t>
  </si>
  <si>
    <t>2014_АС000000280</t>
  </si>
  <si>
    <t>b2c4240c-454a-e411-a523-6c3be5befe08</t>
  </si>
  <si>
    <t>ca4c7101-bb4e-e411-a523-6c3be5befe08</t>
  </si>
  <si>
    <t>f75449e2-d155-e411-81d5-6c3be5beeee8</t>
  </si>
  <si>
    <t>2014_ИС000000102</t>
  </si>
  <si>
    <t>Принтеры</t>
  </si>
  <si>
    <t>7ffd7cf3-d155-e411-81d5-6c3be5beeee8</t>
  </si>
  <si>
    <t>c0590936-623a-e411-a641-6c3be5beeec0</t>
  </si>
  <si>
    <t>fff3d5c3-f14d-e411-a523-6c3be5befe08</t>
  </si>
  <si>
    <t>2014_ВЗ000000280</t>
  </si>
  <si>
    <t>2 итер - ПК</t>
  </si>
  <si>
    <t>645922ec-f14d-e411-a523-6c3be5befe08</t>
  </si>
  <si>
    <t>e6215e1f-4237-e411-883d-6c3be5befe08</t>
  </si>
  <si>
    <t>ed3c343c-ff01-e411-b767-6c3be5bebd68</t>
  </si>
  <si>
    <t>2014_ИС000000084</t>
  </si>
  <si>
    <t>Решение резервного копирования и контроля доступа</t>
  </si>
  <si>
    <t>174f3a79-0955-e411-8fe3-6c3be5bebd68</t>
  </si>
  <si>
    <t>4d88468d-8e32-e411-8765-6c3be5bebd68</t>
  </si>
  <si>
    <t>99110e1b-9232-e411-8765-6c3be5bebd68</t>
  </si>
  <si>
    <t>95682d06-0048-e411-8b7d-6c3be5bebd68</t>
  </si>
  <si>
    <t>af64314b-dc4d-e411-8b7d-6c3be5bebd68</t>
  </si>
  <si>
    <t>aafde15c-dc4d-e411-8b7d-6c3be5bebd68</t>
  </si>
  <si>
    <t>b8f20816-9b32-e411-883d-6c3be5befe08</t>
  </si>
  <si>
    <t>2014_АС000000138</t>
  </si>
  <si>
    <t>26e5d040-9b32-e411-883d-6c3be5befe08</t>
  </si>
  <si>
    <t>00926ade-5a43-e411-a523-6c3be5befe08</t>
  </si>
  <si>
    <t>2014_АС000000368</t>
  </si>
  <si>
    <t>поставка ноутбуков Леново</t>
  </si>
  <si>
    <t>a9d11c98-822e-e411-b9ac-6c3be5bebd68</t>
  </si>
  <si>
    <t>Инфоком Эксим</t>
  </si>
  <si>
    <t>83a0ce24-5b43-e411-a523-6c3be5befe08</t>
  </si>
  <si>
    <t>f6eae4d0-2b4a-e411-a523-6c3be5befe08</t>
  </si>
  <si>
    <t>9a0cd74d-f04a-e411-8b7d-6c3be5bebd68</t>
  </si>
  <si>
    <t>5a2712ae-2334-e411-883d-6c3be5befe08</t>
  </si>
  <si>
    <t>c8c7f106-c538-e411-a641-6c3be5beeec0</t>
  </si>
  <si>
    <t>53dc4801-5c43-e411-a523-6c3be5befe08</t>
  </si>
  <si>
    <t>2014_АС000000371</t>
  </si>
  <si>
    <t>Поставка полки НР 2040</t>
  </si>
  <si>
    <t>bf17f420-5c43-e411-a523-6c3be5befe08</t>
  </si>
  <si>
    <t>3a6493aa-454a-e411-a523-6c3be5befe08</t>
  </si>
  <si>
    <t>e1212b21-5f43-e411-a523-6c3be5befe08</t>
  </si>
  <si>
    <t>2014_АС000000379</t>
  </si>
  <si>
    <t>Допоставка лицензий Symantec Backup Exec на 3 года</t>
  </si>
  <si>
    <t>f7119f68-6d48-e411-a523-6c3be5befe08</t>
  </si>
  <si>
    <t>О-Си-Эс-Солюшнз</t>
  </si>
  <si>
    <t>9ad38350-5f43-e411-a523-6c3be5befe08</t>
  </si>
  <si>
    <t>2014_ВЗ000000175</t>
  </si>
  <si>
    <t>3b0f61cc-ad47-e411-ae87-6c3be5beeec0</t>
  </si>
  <si>
    <t>0c889c99-384a-e411-a523-6c3be5befe08</t>
  </si>
  <si>
    <t>2014_ВЗ000000246</t>
  </si>
  <si>
    <t>1итерация</t>
  </si>
  <si>
    <t>35e34f41-b64a-e411-ae87-6c3be5beeec0</t>
  </si>
  <si>
    <t>2014_ВЗ000000171</t>
  </si>
  <si>
    <t>ed3835eb-df38-e411-a641-6c3be5beeec0</t>
  </si>
  <si>
    <t>c95ffda9-9b50-e411-a523-6c3be5befe08</t>
  </si>
  <si>
    <t>2014_АС000000428</t>
  </si>
  <si>
    <t>диски и память НР</t>
  </si>
  <si>
    <t>b31dc911-9c50-e411-a523-6c3be5befe08</t>
  </si>
  <si>
    <t>19e3d36f-6143-e411-a523-6c3be5befe08</t>
  </si>
  <si>
    <t>2014_АС000000386</t>
  </si>
  <si>
    <t>поставка дисков IBM</t>
  </si>
  <si>
    <t>9b1ebb82-6143-e411-a523-6c3be5befe08</t>
  </si>
  <si>
    <t>1acfaff8-f14d-e411-a523-6c3be5befe08</t>
  </si>
  <si>
    <t>aa3f1a03-4c43-e411-a523-6c3be5befe08</t>
  </si>
  <si>
    <t>2014_АС000000320</t>
  </si>
  <si>
    <t>серверы НР</t>
  </si>
  <si>
    <t>569d415c-ff4d-e411-a523-6c3be5befe08</t>
  </si>
  <si>
    <t>33cbc0d2-6043-e411-a523-6c3be5befe08</t>
  </si>
  <si>
    <t>2014_АС000000385</t>
  </si>
  <si>
    <t>Поставка дисков НР</t>
  </si>
  <si>
    <t>87846ce5-6043-e411-a523-6c3be5befe08</t>
  </si>
  <si>
    <t>d0f532ca-7444-e411-a523-6c3be5befe08</t>
  </si>
  <si>
    <t>2014_АС000000369</t>
  </si>
  <si>
    <t>2 ПК для культуры</t>
  </si>
  <si>
    <t>006b6a83-7744-e411-a523-6c3be5befe08</t>
  </si>
  <si>
    <t>7cdebbf4-384a-e411-a523-6c3be5befe08</t>
  </si>
  <si>
    <t>3aeb2d1a-5743-e411-a523-6c3be5befe08</t>
  </si>
  <si>
    <t>a612eb73-3d2f-e411-883d-6c3be5befe08</t>
  </si>
  <si>
    <t>e0f7baff-1d43-e411-8b7d-6c3be5bebd68</t>
  </si>
  <si>
    <t>2014_АС000000393</t>
  </si>
  <si>
    <t>покупка Каспера</t>
  </si>
  <si>
    <t>cffabced-1d43-e411-8b7d-6c3be5bebd68</t>
  </si>
  <si>
    <t>Шурунова Светлана Александровна</t>
  </si>
  <si>
    <t>6aa24c71-1e43-e411-8b7d-6c3be5bebd68</t>
  </si>
  <si>
    <t>b634c482-522f-e411-883d-6c3be5befe08</t>
  </si>
  <si>
    <t>2014_АС000000298</t>
  </si>
  <si>
    <t>7758bdc9-522f-e411-883d-6c3be5befe08</t>
  </si>
  <si>
    <t>Новиков</t>
  </si>
  <si>
    <t>d68dfacf-522f-e411-883d-6c3be5befe08</t>
  </si>
  <si>
    <t>e8390bd7-f34d-e411-8b7d-6c3be5bebd68</t>
  </si>
  <si>
    <t>4f334670-9e39-e411-8765-6c3be5bebd68</t>
  </si>
  <si>
    <t>2ec5cefa-69cf-e311-8a99-6c3be5beeee8</t>
  </si>
  <si>
    <t>2014_ВЗ000000291</t>
  </si>
  <si>
    <t>конкурс ПК факсы</t>
  </si>
  <si>
    <t>19a1f489-414a-e411-a523-6c3be5befe08</t>
  </si>
  <si>
    <t>2014_ВЗ000000309</t>
  </si>
  <si>
    <t>2014_ИС000000048</t>
  </si>
  <si>
    <t>1104ed02-7449-e411-8b7d-6c3be5bebd68</t>
  </si>
  <si>
    <t>bf74efc2-f24a-e411-b476-6c3be5beeee8</t>
  </si>
  <si>
    <t>2014_ВЗ000000382</t>
  </si>
  <si>
    <t>Продажа запчасти Crestron</t>
  </si>
  <si>
    <t>1ff0b560-e54a-e411-b476-6c3be5beeee8</t>
  </si>
  <si>
    <t>Аксус-Самара</t>
  </si>
  <si>
    <t>4b5863df-f24a-e411-b476-6c3be5beeee8</t>
  </si>
  <si>
    <t>f05b022b-3e2f-e411-883d-6c3be5befe08</t>
  </si>
  <si>
    <t>2014_ВЗ000000371</t>
  </si>
  <si>
    <t>Системный блок Core i5 4440/8Gb/1 Tb/GTX750 1Gb/DVDRW/ATX600W</t>
  </si>
  <si>
    <t>15fb025a-3e2f-e411-883d-6c3be5befe08</t>
  </si>
  <si>
    <t>2d13b77e-64fe-e211-9b39-00155d80792c</t>
  </si>
  <si>
    <t>2014_АС000000347</t>
  </si>
  <si>
    <t>продление Eset на 80 машин</t>
  </si>
  <si>
    <t>84182e02-fc37-e411-883d-6c3be5befe08</t>
  </si>
  <si>
    <t>3954c31f-de58-e411-81d5-6c3be5beeee8</t>
  </si>
  <si>
    <t>2014_АС000000476</t>
  </si>
  <si>
    <t>ноутбук леново</t>
  </si>
  <si>
    <t>fb6ea4b2-0a59-e411-8fe3-6c3be5bebd68</t>
  </si>
  <si>
    <t>db227556-ce52-e411-8963-6c3be5beeec0</t>
  </si>
  <si>
    <t>f5c513cc-6543-e411-a523-6c3be5befe08</t>
  </si>
  <si>
    <t>2014_АС000000395</t>
  </si>
  <si>
    <t>продление XSpider на 1 год</t>
  </si>
  <si>
    <t>392bd93e-4945-e411-a523-6c3be5befe08</t>
  </si>
  <si>
    <t>03ad90c7-e74a-e411-8b7d-6c3be5bebd68</t>
  </si>
  <si>
    <t>2014_ВЗ000000169</t>
  </si>
  <si>
    <t>cf0406ac-e84a-e411-8b7d-6c3be5bebd68</t>
  </si>
  <si>
    <t>4c6b9d8a-7749-e411-8b7d-6c3be5bebd68</t>
  </si>
  <si>
    <t>2014_ВЗ000000425</t>
  </si>
  <si>
    <t>МФУ ВЗ000000425</t>
  </si>
  <si>
    <t>db3011c8-7749-e411-8b7d-6c3be5bebd68</t>
  </si>
  <si>
    <t>2014_ВЗ000000301</t>
  </si>
  <si>
    <t>2014_АС000000255</t>
  </si>
  <si>
    <t>fb1c7258-c938-e411-8d8e-6c3be5beeee8</t>
  </si>
  <si>
    <t>a9172e49-1259-e411-8fe3-6c3be5bebd68</t>
  </si>
  <si>
    <t>1a76f11a-9332-e411-8765-6c3be5bebd68</t>
  </si>
  <si>
    <t>Школа</t>
  </si>
  <si>
    <t>be2419b7-9632-e411-883d-6c3be5befe08</t>
  </si>
  <si>
    <t>6f3d9839-523a-e411-883d-6c3be5befe08</t>
  </si>
  <si>
    <t>d62ca270-2b4b-e411-8b7d-6c3be5bebd68</t>
  </si>
  <si>
    <t>Р.Т.А.</t>
  </si>
  <si>
    <t>a75c1f8f-2b4b-e411-8b7d-6c3be5bebd68</t>
  </si>
  <si>
    <t>5877c1d7-454a-e411-a523-6c3be5befe08</t>
  </si>
  <si>
    <t>ead78cf0-244d-e411-a523-6c3be5befe08</t>
  </si>
  <si>
    <t>9a8d13d1-4c43-e411-a523-6c3be5befe08</t>
  </si>
  <si>
    <t>a0215a4c-623a-e411-a641-6c3be5beeec0</t>
  </si>
  <si>
    <t>2014_ВЗ000000376</t>
  </si>
  <si>
    <t>c7e934f5-6a3a-e411-a641-6c3be5beeec0</t>
  </si>
  <si>
    <t>2014_ВЗ000000433</t>
  </si>
  <si>
    <t>5 касперских ФСТЭК сертификат</t>
  </si>
  <si>
    <t>d7499c87-673a-e411-a641-6c3be5beeec0</t>
  </si>
  <si>
    <t>ФКП «Самарский завод «Коммунар»</t>
  </si>
  <si>
    <t>db9d983d-f055-e411-8963-6c3be5beeec0</t>
  </si>
  <si>
    <t>2014_ВЗ000000351</t>
  </si>
  <si>
    <t>449c8a07-5237-e411-a641-6c3be5beeec0</t>
  </si>
  <si>
    <t>2014_ВЗ000000333</t>
  </si>
  <si>
    <t>5cea4cc8-3258-e411-8fe3-6c3be5bebd68</t>
  </si>
  <si>
    <t>2f0d809d-7449-e411-8b7d-6c3be5bebd68</t>
  </si>
  <si>
    <t>7460d279-0a4b-e411-a523-6c3be5befe08</t>
  </si>
  <si>
    <t>квм</t>
  </si>
  <si>
    <t>62937187-0a4b-e411-a523-6c3be5befe08</t>
  </si>
  <si>
    <t>38a9a2ec-1159-e411-8f87-6c3be5befe08</t>
  </si>
  <si>
    <t>Рибейт за 3 квартал 2014 г.</t>
  </si>
  <si>
    <t>4d946922-1359-e411-8f87-6c3be5befe08</t>
  </si>
  <si>
    <t>2014_АС000000127</t>
  </si>
  <si>
    <t>3fa9c389-f83e-e411-b36c-6c3be5bebd68</t>
  </si>
  <si>
    <t>2014_АС000000339</t>
  </si>
  <si>
    <t>7ca67266-2d49-e411-a523-6c3be5befe08</t>
  </si>
  <si>
    <t>194c2e87-3e4a-e411-a523-6c3be5befe08</t>
  </si>
  <si>
    <t>2014_ИС000000033</t>
  </si>
  <si>
    <t>для СПК Профиль</t>
  </si>
  <si>
    <t>33412cc3-3e4a-e411-a523-6c3be5befe08</t>
  </si>
  <si>
    <t>f7796063-9232-e411-8765-6c3be5bebd68</t>
  </si>
  <si>
    <t>d12fab68-a41c-e411-887c-6c3be5bebd68</t>
  </si>
  <si>
    <t>2014_ИС000000087</t>
  </si>
  <si>
    <t>сервер в Калугу</t>
  </si>
  <si>
    <t>8dacc584-5e3e-e411-b36c-6c3be5bebd68</t>
  </si>
  <si>
    <t>6885cfe3-2e4a-e411-a523-6c3be5befe08</t>
  </si>
  <si>
    <t>4ecb50a9-c538-e411-8765-6c3be5bebd68</t>
  </si>
  <si>
    <t>a68f894c-0048-e411-8b7d-6c3be5bebd68</t>
  </si>
  <si>
    <t>0f3b4751-f34d-e411-a523-6c3be5befe08</t>
  </si>
  <si>
    <t>eb1eb68d-7649-e411-8b7d-6c3be5bebd68</t>
  </si>
  <si>
    <t>ee294eb8-424a-e411-a523-6c3be5befe08</t>
  </si>
  <si>
    <t>2014_АС000000273</t>
  </si>
  <si>
    <t>конкурс</t>
  </si>
  <si>
    <t>90b4cc5e-2371-e211-8269-00155d0a8c2e</t>
  </si>
  <si>
    <t>Сызранский МФЦ</t>
  </si>
  <si>
    <t>5c7ddace-424a-e411-a523-6c3be5befe08</t>
  </si>
  <si>
    <t>a56b4590-5f37-e411-8765-6c3be5bebd68</t>
  </si>
  <si>
    <t>38af4d9c-1f58-e411-8f87-6c3be5befe08</t>
  </si>
  <si>
    <t>246c157e-9a32-e411-883d-6c3be5befe08</t>
  </si>
  <si>
    <t>303ada15-5e3e-e411-b36c-6c3be5bebd68</t>
  </si>
  <si>
    <t>2aa3dfd1-434a-e411-a523-6c3be5befe08</t>
  </si>
  <si>
    <t>2014_ИС000000036</t>
  </si>
  <si>
    <t>диски_обвязка</t>
  </si>
  <si>
    <t>e7a3a98c-b24a-e411-ae87-6c3be5beeec0</t>
  </si>
  <si>
    <t>1bcb7ab4-4445-e411-a523-6c3be5befe08</t>
  </si>
  <si>
    <t>Явгаева Валентина Сергеевна</t>
  </si>
  <si>
    <t>9171a3b2-6648-e411-a523-6c3be5befe08</t>
  </si>
  <si>
    <t>Диагностическое обследование СЭД Docsvision в ген дирекции</t>
  </si>
  <si>
    <t>f3c41b50-324e-e411-a523-6c3be5befe08</t>
  </si>
  <si>
    <t>6d2634c6-ba4e-e411-a523-6c3be5befe08</t>
  </si>
  <si>
    <t>bf2e3fd2-b44a-e411-ae87-6c3be5beeec0</t>
  </si>
  <si>
    <t>Софт Майкрософт 3 лицензии ВЗ 343</t>
  </si>
  <si>
    <t>6d12b79b-f34a-e411-b476-6c3be5beeee8</t>
  </si>
  <si>
    <t>2014_ИС000000088</t>
  </si>
  <si>
    <t>e344cd58-4e57-df11-8c81-00155d01012c</t>
  </si>
  <si>
    <t>Финка ЗАО</t>
  </si>
  <si>
    <t>41fad5a6-f34a-e411-b476-6c3be5beeee8</t>
  </si>
  <si>
    <t>92c51ede-5243-e411-a523-6c3be5befe08</t>
  </si>
  <si>
    <t>2014_АС000000336</t>
  </si>
  <si>
    <t>библиотека IBM</t>
  </si>
  <si>
    <t>c6e77c31-5343-e411-a523-6c3be5befe08</t>
  </si>
  <si>
    <t>2cc7e8db-5643-e411-a523-6c3be5befe08</t>
  </si>
  <si>
    <t>Ландата, НТЦ, ЗАО</t>
  </si>
  <si>
    <t>fc4220f5-5643-e411-a523-6c3be5befe08</t>
  </si>
  <si>
    <t>489dabb3-1e43-e411-8b7d-6c3be5bebd68</t>
  </si>
  <si>
    <t>1ed27ace-9c53-e411-8f87-6c3be5befe08</t>
  </si>
  <si>
    <t>70081327-394a-e411-a523-6c3be5befe08</t>
  </si>
  <si>
    <t>da6ad82d-ec4a-e411-8b7d-6c3be5bebd68</t>
  </si>
  <si>
    <t>9f618d98-ec4a-e411-8b7d-6c3be5bebd68</t>
  </si>
  <si>
    <t>d0d213cf-c459-e411-8963-6c3be5beeec0</t>
  </si>
  <si>
    <t>dbc5fc5e-2429-e411-add4-6c3be5beeee8</t>
  </si>
  <si>
    <t>2014_ВЗ000000400</t>
  </si>
  <si>
    <t>Оргтехника ВЗ000000400</t>
  </si>
  <si>
    <t>ca64b017-7349-e411-8b7d-6c3be5bebd68</t>
  </si>
  <si>
    <t>571d551f-3d2f-e411-883d-6c3be5befe08</t>
  </si>
  <si>
    <t>02eb3bb1-1f43-e411-8b7d-6c3be5bebd68</t>
  </si>
  <si>
    <t>2014_ИС000000083</t>
  </si>
  <si>
    <t>продление каспера</t>
  </si>
  <si>
    <t>2a02af34-2043-e411-8b7d-6c3be5bebd68</t>
  </si>
  <si>
    <t>03e944d4-3e2f-e411-883d-6c3be5befe08</t>
  </si>
  <si>
    <t>2014_ВО000000169</t>
  </si>
  <si>
    <t>f5a0de52-2a4d-e411-a523-6c3be5befe08</t>
  </si>
  <si>
    <t>be7ebb36-fd37-e411-883d-6c3be5befe08</t>
  </si>
  <si>
    <t>2014_АС000000310</t>
  </si>
  <si>
    <t>Покупка 30 лицензий</t>
  </si>
  <si>
    <t>243a0a9f-6482-de11-8fb2-00155d0a0504</t>
  </si>
  <si>
    <t>Самарский завод Нефтяного и Резервуарного</t>
  </si>
  <si>
    <t>b83cc6a0-fd37-e411-883d-6c3be5befe08</t>
  </si>
  <si>
    <t>b33f8b96-0a4b-e411-a523-6c3be5befe08</t>
  </si>
  <si>
    <t>1baa2861-6133-e411-8765-6c3be5bebd68</t>
  </si>
  <si>
    <t>2014_АС000000010</t>
  </si>
  <si>
    <t>a2919b7a-6433-e411-8765-6c3be5bebd68</t>
  </si>
  <si>
    <t>1950d209-6050-e411-a523-6c3be5befe08</t>
  </si>
  <si>
    <t>2014_ВЗ000000484</t>
  </si>
  <si>
    <t>Сталкер</t>
  </si>
  <si>
    <t>569b6212-6050-e411-a523-6c3be5befe08</t>
  </si>
  <si>
    <t>47ae890c-f34a-e411-8b7d-6c3be5bebd68</t>
  </si>
  <si>
    <t>2014_ИС000000081</t>
  </si>
  <si>
    <t>d58281c0-f24a-e411-8b7d-6c3be5bebd68</t>
  </si>
  <si>
    <t>Тольяттинский кожно-венерологический диспансер</t>
  </si>
  <si>
    <t>87c08133-f34a-e411-8b7d-6c3be5bebd68</t>
  </si>
  <si>
    <t>74b3bbe2-522f-e411-883d-6c3be5befe08</t>
  </si>
  <si>
    <t>b4977c42-4c2f-e411-883d-6c3be5befe08</t>
  </si>
  <si>
    <t>4fcd1f65-69cf-e311-8a99-6c3be5beeee8</t>
  </si>
  <si>
    <t>2014_ВЗ000000165</t>
  </si>
  <si>
    <t>ноут Фуджи</t>
  </si>
  <si>
    <t>54e7a366-324a-e411-a523-6c3be5befe08</t>
  </si>
  <si>
    <t>596604e2-f04a-e411-8b7d-6c3be5bebd68</t>
  </si>
  <si>
    <t>2014_ВЗ000000387</t>
  </si>
  <si>
    <t>13df0d2d-f14a-e411-8b7d-6c3be5bebd68</t>
  </si>
  <si>
    <t>d5d6e067-ef55-e411-8963-6c3be5beeec0</t>
  </si>
  <si>
    <t>2014_ВЗ000000435</t>
  </si>
  <si>
    <t>МФУ калькуляторы компы HP Теняева</t>
  </si>
  <si>
    <t>bef7457d-ef55-e411-8963-6c3be5beeec0</t>
  </si>
  <si>
    <t>62212f0d-1259-e411-81d5-6c3be5beeee8</t>
  </si>
  <si>
    <t>2014_ВЗ000000276</t>
  </si>
  <si>
    <t>d2423764-1259-e411-81d5-6c3be5beeee8</t>
  </si>
  <si>
    <t>2014_АС000000190</t>
  </si>
  <si>
    <t>2014_АС000000248</t>
  </si>
  <si>
    <t>05643b38-fd3c-e411-a641-6c3be5beeec0</t>
  </si>
  <si>
    <t>545dd2ea-4237-e411-883d-6c3be5befe08</t>
  </si>
  <si>
    <t>58b4c482-2e49-e411-a523-6c3be5befe08</t>
  </si>
  <si>
    <t>8292b01a-0c59-e411-8fe3-6c3be5bebd68</t>
  </si>
  <si>
    <t>2014_ВЗ000000494</t>
  </si>
  <si>
    <t>WinSvrCAL 2012 RUS OLP NL UsrCAL</t>
  </si>
  <si>
    <t>0117fa67-0c59-e411-8fe3-6c3be5bebd68</t>
  </si>
  <si>
    <t>3a31ccb0-4843-e411-a523-6c3be5befe08</t>
  </si>
  <si>
    <t>2014_ИС000000045</t>
  </si>
  <si>
    <t>поставка диска емс</t>
  </si>
  <si>
    <t>59aca5a0-4843-e411-a523-6c3be5befe08</t>
  </si>
  <si>
    <t>Ривер-Капитал</t>
  </si>
  <si>
    <t>c8f0efcd-4843-e411-a523-6c3be5befe08</t>
  </si>
  <si>
    <t>ac477f9a-9b32-e411-883d-6c3be5befe08</t>
  </si>
  <si>
    <t>2014_ВЗ000000386</t>
  </si>
  <si>
    <t>61530ec3-9b32-e411-883d-6c3be5befe08</t>
  </si>
  <si>
    <t>03e149bd-5b2f-e411-883d-6c3be5befe08</t>
  </si>
  <si>
    <t>2014_АС000000306</t>
  </si>
  <si>
    <t>Kaspersky Endpoint Security для бизнеса – Стандартный Renewal  1 year Band Q: 50-99</t>
  </si>
  <si>
    <t>330d2098-0c9f-df11-bbdb-00155d0a0350</t>
  </si>
  <si>
    <t>Интерстрой, ООО</t>
  </si>
  <si>
    <t>a1a9af2b-5c2f-e411-883d-6c3be5befe08</t>
  </si>
  <si>
    <t>39838b65-6248-e411-a523-6c3be5befe08</t>
  </si>
  <si>
    <t>2014_АС000000011</t>
  </si>
  <si>
    <t>тест2</t>
  </si>
  <si>
    <t>b505d469-95a6-e211-b1de-00155d0a8c49</t>
  </si>
  <si>
    <t>"Аутолив "Филиал Тольятти"</t>
  </si>
  <si>
    <t>fae75116-fd34-e411-8d8e-6c3be5beeee8</t>
  </si>
  <si>
    <t>20f2a3cd-5943-e411-a523-6c3be5befe08</t>
  </si>
  <si>
    <t>055ef575-503a-e411-8d8e-6c3be5beeee8</t>
  </si>
  <si>
    <t>c4a25206-9a32-e411-883d-6c3be5befe08</t>
  </si>
  <si>
    <t>2014_АС000000283</t>
  </si>
  <si>
    <t>1e32f660-9a32-e411-883d-6c3be5befe08</t>
  </si>
  <si>
    <t>0038b2c0-39c4-e211-8668-00155d0a8c5d</t>
  </si>
  <si>
    <t>2014_ВЗ000000477</t>
  </si>
  <si>
    <t>Veeam</t>
  </si>
  <si>
    <t>663d3b8a-3655-e411-8f87-6c3be5befe08</t>
  </si>
  <si>
    <t>483d10e5-91e8-e211-8b05-00155d0a8c5d</t>
  </si>
  <si>
    <t>2014_АС000000365</t>
  </si>
  <si>
    <t>Электронный аукцион на поставку полок расширения HP</t>
  </si>
  <si>
    <t>31b0549f-6b66-e011-9716-00155d010151</t>
  </si>
  <si>
    <t>Управление государственной архивной службы Самарской области</t>
  </si>
  <si>
    <t>84567806-0155-e411-81d5-6c3be5beeee8</t>
  </si>
  <si>
    <t>cbc8b832-e34a-e411-b476-6c3be5beeee8</t>
  </si>
  <si>
    <t>2014_ВЗ000000462</t>
  </si>
  <si>
    <t>, Выплата за участие в программе LVB Campaigns по соглашению 69_1900 от 15.03.2011(824465 - 10467,77 руб.)</t>
  </si>
  <si>
    <t>b9526f4f-e34a-e411-b476-6c3be5beeee8</t>
  </si>
  <si>
    <t>59cab8d1-344e-e411-a523-6c3be5befe08</t>
  </si>
  <si>
    <t>82c7ad7a-184b-e411-8b7d-6c3be5bebd68</t>
  </si>
  <si>
    <t>2014_ИС000000060</t>
  </si>
  <si>
    <t>53a2b811-3f49-e411-ae87-6c3be5beeec0</t>
  </si>
  <si>
    <t>2014_АС000000302</t>
  </si>
  <si>
    <t>538a2cd1-da31-e411-8765-6c3be5bebd68</t>
  </si>
  <si>
    <t>0debd77a-0a59-e411-8fe3-6c3be5bebd68</t>
  </si>
  <si>
    <t>004fdc5e-7444-e411-a523-6c3be5befe08</t>
  </si>
  <si>
    <t>dd5afa18-b33c-e411-8765-6c3be5bebd68</t>
  </si>
  <si>
    <t>2014_ВЗ000000390</t>
  </si>
  <si>
    <t>модули Лира</t>
  </si>
  <si>
    <t>a0913441-4b2f-e411-883d-6c3be5befe08</t>
  </si>
  <si>
    <t>Лира Софт</t>
  </si>
  <si>
    <t>44f70213-e64a-e411-a523-6c3be5befe08</t>
  </si>
  <si>
    <t>2014_ИС000000056</t>
  </si>
  <si>
    <t>b2cd151d-fa34-e411-8d8e-6c3be5beeee8</t>
  </si>
  <si>
    <t>2014_АС000000359</t>
  </si>
  <si>
    <t>0d7f3038-fa34-e411-8d8e-6c3be5beeee8</t>
  </si>
  <si>
    <t>c6943d61-404a-e411-a523-6c3be5befe08</t>
  </si>
  <si>
    <t>2014_ВЗ000000288</t>
  </si>
  <si>
    <t>квадра</t>
  </si>
  <si>
    <t>50687538-404a-e411-a523-6c3be5befe08</t>
  </si>
  <si>
    <t>МР ПАНК КОМПАНИ</t>
  </si>
  <si>
    <t>a64df780-404a-e411-a523-6c3be5befe08</t>
  </si>
  <si>
    <t>a9c2c522-0955-e411-8fe3-6c3be5bebd68</t>
  </si>
  <si>
    <t>3986564a-7b1f-e311-a67d-00155d0a8c69</t>
  </si>
  <si>
    <t>2014_АС000000421</t>
  </si>
  <si>
    <t>продление Eset на 7 машин</t>
  </si>
  <si>
    <t>5a8508f3-00f8-e111-b8b7-00155d0a8c2e</t>
  </si>
  <si>
    <t>ВолгаЭлектроГрупп, ООО</t>
  </si>
  <si>
    <t>40e03169-6c53-e411-81d5-6c3be5beeee8</t>
  </si>
  <si>
    <t>8e5d22ca-4a43-e411-a523-6c3be5befe08</t>
  </si>
  <si>
    <t>29fe933d-9850-e411-a523-6c3be5befe08</t>
  </si>
  <si>
    <t>картриджи НР для ленточки</t>
  </si>
  <si>
    <t>5a6e884f-9850-e411-a523-6c3be5befe08</t>
  </si>
  <si>
    <t>30ba9c6a-5043-e411-a523-6c3be5befe08</t>
  </si>
  <si>
    <t>2014_АС000000335</t>
  </si>
  <si>
    <t>8efd6096-5043-e411-a523-6c3be5befe08</t>
  </si>
  <si>
    <t>95ef5826-284e-e411-a523-6c3be5befe08</t>
  </si>
  <si>
    <t>Компонент</t>
  </si>
  <si>
    <t>a3391733-284e-e411-a523-6c3be5befe08</t>
  </si>
  <si>
    <t>cbf096fd-b74a-e411-ae87-6c3be5beeec0</t>
  </si>
  <si>
    <t>da5bd493-324a-e411-a523-6c3be5befe08</t>
  </si>
  <si>
    <t>d5d9afda-fe4d-e411-8b7d-6c3be5bebd68</t>
  </si>
  <si>
    <t>0a450046-0c59-e411-8fe3-6c3be5bebd68</t>
  </si>
  <si>
    <t>b7606fb1-e038-e411-a641-6c3be5beeec0</t>
  </si>
  <si>
    <t>1aae474b-3f4a-e411-a523-6c3be5befe08</t>
  </si>
  <si>
    <t>2014_ВЗ000000278</t>
  </si>
  <si>
    <t>3a7c3865-b886-e011-9716-00155d010151</t>
  </si>
  <si>
    <t>МедиаПлюсРегион</t>
  </si>
  <si>
    <t>d0ca7461-3f4a-e411-a523-6c3be5befe08</t>
  </si>
  <si>
    <t>1666d051-8d5d-e311-971c-00155d0a917a</t>
  </si>
  <si>
    <t>2014_ВЗ000000455</t>
  </si>
  <si>
    <t>солид воркс доп места</t>
  </si>
  <si>
    <t>fe9128e1-e84a-e411-a523-6c3be5befe08</t>
  </si>
  <si>
    <t>ec7230d0-e84a-e411-a523-6c3be5befe08</t>
  </si>
  <si>
    <t>b636e852-f34a-e411-8b7d-6c3be5bebd68</t>
  </si>
  <si>
    <t>4e2108d9-be3c-e411-8765-6c3be5bebd68</t>
  </si>
  <si>
    <t>2014_ВЗ000000402</t>
  </si>
  <si>
    <t>5e94957a-e64a-e411-a523-6c3be5befe08</t>
  </si>
  <si>
    <t>2014_ВЗ000000375</t>
  </si>
  <si>
    <t>4558eecb-5137-e411-a641-6c3be5beeec0</t>
  </si>
  <si>
    <t>29b160e1-7349-e411-8b7d-6c3be5bebd68</t>
  </si>
  <si>
    <t>2014_ВЗ000000081</t>
  </si>
  <si>
    <t>82cbd438-de4d-e411-8b7d-6c3be5bebd68</t>
  </si>
  <si>
    <t>2014_АС000000275</t>
  </si>
  <si>
    <t>2e675a4b-de4d-e411-8b7d-6c3be5bebd68</t>
  </si>
  <si>
    <t>7e1a0eba-174e-e411-8b7d-6c3be5bebd68</t>
  </si>
  <si>
    <t>7e224407-fd34-e411-8d8e-6c3be5beeee8</t>
  </si>
  <si>
    <t>3fe26db5-f83e-e411-b36c-6c3be5bebd68</t>
  </si>
  <si>
    <t>dbe3f284-4337-e411-883d-6c3be5befe08</t>
  </si>
  <si>
    <t>5cc7abaf-9a32-e411-883d-6c3be5befe08</t>
  </si>
  <si>
    <t>11a3ef09-424a-e411-a523-6c3be5befe08</t>
  </si>
  <si>
    <t>06b0d019-c938-e411-a641-6c3be5beeec0</t>
  </si>
  <si>
    <t>a03426ba-314a-e411-a523-6c3be5befe08</t>
  </si>
  <si>
    <t>6a04f85e-cd52-e411-8963-6c3be5beeec0</t>
  </si>
  <si>
    <t>48d8bd78-164e-e411-a523-6c3be5befe08</t>
  </si>
  <si>
    <t>3d020805-0438-e411-883d-6c3be5befe08</t>
  </si>
  <si>
    <t>8e0a3b3a-0559-e411-8fe3-6c3be5bebd68</t>
  </si>
  <si>
    <t>c8c9297f-304a-e411-a523-6c3be5befe08</t>
  </si>
  <si>
    <t>2014_ВЗ000000299</t>
  </si>
  <si>
    <t>6902d732-0a4b-e411-a523-6c3be5befe08</t>
  </si>
  <si>
    <t>d6e91083-e54a-e411-a523-6c3be5befe08</t>
  </si>
  <si>
    <t>56ef386e-6433-e411-8765-6c3be5bebd68</t>
  </si>
  <si>
    <t>f8c39e4a-aace-e311-bbb7-6c3be5befe08</t>
  </si>
  <si>
    <t>2014_АС000000375</t>
  </si>
  <si>
    <t>Поставка ПК Крафтвей</t>
  </si>
  <si>
    <t>a5fffd47-3f11-e211-b8b7-00155d0a8c2e</t>
  </si>
  <si>
    <t>Министерство труда, занятости и миграционной политики Самарской области</t>
  </si>
  <si>
    <t>378abdce-a73c-e411-8d8e-6c3be5beeee8</t>
  </si>
  <si>
    <t>7aef26fe-e74a-e411-a523-6c3be5befe08</t>
  </si>
  <si>
    <t>03d7b77b-ed55-e411-8963-6c3be5beeec0</t>
  </si>
  <si>
    <t>2014_ВЗ000000329</t>
  </si>
  <si>
    <t>3e35f7bb-e84a-e411-a523-6c3be5befe08</t>
  </si>
  <si>
    <t>197c5f58-f04d-e411-b476-6c3be5beeee8</t>
  </si>
  <si>
    <t>2014_ВЗ000000457</t>
  </si>
  <si>
    <t>AutoCAD LT 2013 Commercial New SLM ML03</t>
  </si>
  <si>
    <t>a567c861-f04d-e411-b476-6c3be5beeee8</t>
  </si>
  <si>
    <t>23c996fb-7649-e411-8b7d-6c3be5bebd68</t>
  </si>
  <si>
    <t>2014_ИС000000090</t>
  </si>
  <si>
    <t>ПО ИС000000090</t>
  </si>
  <si>
    <t>bd75e133-7749-e411-8b7d-6c3be5bebd68</t>
  </si>
  <si>
    <t>0aa458c4-3d4a-e411-a523-6c3be5befe08</t>
  </si>
  <si>
    <t>2014_ИС000000032</t>
  </si>
  <si>
    <t>к дню детей</t>
  </si>
  <si>
    <t>9eb1c0f4-3d4a-e411-a523-6c3be5befe08</t>
  </si>
  <si>
    <t>86af8738-4c43-e411-a523-6c3be5befe08</t>
  </si>
  <si>
    <t>13edeff7-e634-e411-8765-6c3be5bebd68</t>
  </si>
  <si>
    <t>2014_АС000000362</t>
  </si>
  <si>
    <t>ce4435a0-e634-e411-8765-6c3be5bebd68</t>
  </si>
  <si>
    <t>ООО «ЛедиЛайк Самара»</t>
  </si>
  <si>
    <t>a056ce72-1c43-e411-8b7d-6c3be5bebd68</t>
  </si>
  <si>
    <t>60d71742-c634-e411-8d8e-6c3be5beeee8</t>
  </si>
  <si>
    <t>7ceb9ec7-374a-e411-a523-6c3be5befe08</t>
  </si>
  <si>
    <t>de0e6dce-474a-e411-a523-6c3be5befe08</t>
  </si>
  <si>
    <t>cda184f2-474a-e411-a523-6c3be5befe08</t>
  </si>
  <si>
    <t>af5fcfdd-0438-e411-8765-6c3be5bebd68</t>
  </si>
  <si>
    <t>Стройка под контролем для Иванов Петр (тест)</t>
  </si>
  <si>
    <t>05058847-0538-e411-8765-6c3be5bebd68</t>
  </si>
  <si>
    <t>82981c73-404a-e411-a523-6c3be5befe08</t>
  </si>
  <si>
    <t>7d952aec-c938-e411-8d8e-6c3be5beeee8</t>
  </si>
  <si>
    <t>4306c9ec-ec4a-e411-8b7d-6c3be5bebd68</t>
  </si>
  <si>
    <t>0ec02af6-eb4a-e411-a523-6c3be5befe08</t>
  </si>
  <si>
    <t>45485824-6143-e411-a523-6c3be5befe08</t>
  </si>
  <si>
    <t>2014_ВО000000140</t>
  </si>
  <si>
    <t>4fd22a58-2e03-de11-adfa-00155d0a0504</t>
  </si>
  <si>
    <t>Управления ЗАГС Самарской области, ГУСО</t>
  </si>
  <si>
    <t>e680b5fd-2949-e411-a523-6c3be5befe08</t>
  </si>
  <si>
    <t>2014_ВЗ000000319</t>
  </si>
  <si>
    <t>64a39925-9b32-e411-883d-6c3be5befe08</t>
  </si>
  <si>
    <t>cac13bc6-0c59-e411-8fe3-6c3be5bebd68</t>
  </si>
  <si>
    <t>2014_ВЗ000000495</t>
  </si>
  <si>
    <t>4d899ee6-0c59-e411-8fe3-6c3be5bebd68</t>
  </si>
  <si>
    <t>5e1e258e-5862-df11-ab25-00155d01012c</t>
  </si>
  <si>
    <t>Мега-Парфюм, ООО ТД</t>
  </si>
  <si>
    <t>51a4f486-fb37-e411-883d-6c3be5befe08</t>
  </si>
  <si>
    <t>81db301a-df4d-e411-8b7d-6c3be5bebd68</t>
  </si>
  <si>
    <t>2014_АС000000341</t>
  </si>
  <si>
    <t>ИП DocsVision</t>
  </si>
  <si>
    <t>1f98aa2c-df4d-e411-8b7d-6c3be5bebd68</t>
  </si>
  <si>
    <t>1c1db33d-a23c-e411-8765-6c3be5bebd68</t>
  </si>
  <si>
    <t>e663dc5a-5637-e411-8d8e-6c3be5beeee8</t>
  </si>
  <si>
    <t>f8e19371-502f-e411-883d-6c3be5befe08</t>
  </si>
  <si>
    <t>2014_АС000000327</t>
  </si>
  <si>
    <t>Win Svr Essentials 2012 R2 64Bit Russian Russia Only DVD</t>
  </si>
  <si>
    <t>d22a1b41-502f-e411-883d-6c3be5befe08</t>
  </si>
  <si>
    <t>Горнолыжный комплекс</t>
  </si>
  <si>
    <t>acbd540f-512f-e411-883d-6c3be5befe08</t>
  </si>
  <si>
    <t>e8585986-5543-e411-a523-6c3be5befe08</t>
  </si>
  <si>
    <t>c00ef380-4c37-e411-a641-6c3be5beeec0</t>
  </si>
  <si>
    <t>a8c8a885-374a-e411-a523-6c3be5befe08</t>
  </si>
  <si>
    <t>89364aa9-7749-e411-8b7d-6c3be5bebd68</t>
  </si>
  <si>
    <t>6a6f494b-9e5a-e411-90a7-6c3be5bebd68</t>
  </si>
  <si>
    <t>035aed70-d94d-e411-8b7d-6c3be5bebd68</t>
  </si>
  <si>
    <t>2014_АС000000065</t>
  </si>
  <si>
    <t>919be6b7-d94d-e411-8b7d-6c3be5bebd68</t>
  </si>
  <si>
    <t>5616a24f-284e-e411-a523-6c3be5befe08</t>
  </si>
  <si>
    <t>829c9fde-474a-e411-a523-6c3be5befe08</t>
  </si>
  <si>
    <t>249806f3-e54a-e411-a523-6c3be5befe08</t>
  </si>
  <si>
    <t>2014_ИС000000028</t>
  </si>
  <si>
    <t>790631b2-3d4a-e411-b476-6c3be5beeee8</t>
  </si>
  <si>
    <t>2014_АС000000012</t>
  </si>
  <si>
    <t>тест 3</t>
  </si>
  <si>
    <t>d38d9d4a-7cef-e211-9b39-00155d80792c</t>
  </si>
  <si>
    <t>"НПЦ "Интелком", ООО</t>
  </si>
  <si>
    <t>b8cdc7c0-3d4a-e411-b476-6c3be5beeee8</t>
  </si>
  <si>
    <t>8758b025-cb5e-e111-8c47-00155d0a8c07</t>
  </si>
  <si>
    <t>Администрация Красноглинского района</t>
  </si>
  <si>
    <t>0fa766cc-7249-e411-8b7d-6c3be5bebd68</t>
  </si>
  <si>
    <t>9b242c03-4945-e411-a523-6c3be5befe08</t>
  </si>
  <si>
    <t>2014_ВЗ000000210</t>
  </si>
  <si>
    <t>eec88242-344e-e411-a523-6c3be5befe08</t>
  </si>
  <si>
    <t>c486c7cc-5b2f-e411-883d-6c3be5befe08</t>
  </si>
  <si>
    <t>e901a2d4-ee55-e411-8963-6c3be5beeec0</t>
  </si>
  <si>
    <t>2014_ВЗ000000445</t>
  </si>
  <si>
    <t>Мультиплексор оптический 8x E1 + 2x Gigabit Ethernet 1000BASE-T без SFP трансивиров</t>
  </si>
  <si>
    <t>08f343e9-ee55-e411-8963-6c3be5beeec0</t>
  </si>
  <si>
    <t>ad532fcd-e44a-e411-a523-6c3be5befe08</t>
  </si>
  <si>
    <t>Дырдасов А. А.</t>
  </si>
  <si>
    <t>b5532fcd-e44a-e411-a523-6c3be5befe08</t>
  </si>
  <si>
    <t>8a7bfa43-0b4e-e411-8b7d-6c3be5bebd68</t>
  </si>
  <si>
    <t>2014_ВЗ000000413</t>
  </si>
  <si>
    <t>Развитие DV</t>
  </si>
  <si>
    <t>51f5c458-0b4e-e411-8b7d-6c3be5bebd68</t>
  </si>
  <si>
    <t>1c27d436-cd52-e411-8963-6c3be5beeec0</t>
  </si>
  <si>
    <t>e056ad13-ce38-e411-8765-6c3be5bebd68</t>
  </si>
  <si>
    <t>dc9ad208-3637-e411-883d-6c3be5befe08</t>
  </si>
  <si>
    <t>2014_АС000000203</t>
  </si>
  <si>
    <t>bac2c956-3637-e411-883d-6c3be5befe08</t>
  </si>
  <si>
    <t>64066597-2237-e411-8765-6c3be5bebd68</t>
  </si>
  <si>
    <t>a7d73c16-6243-e411-a523-6c3be5befe08</t>
  </si>
  <si>
    <t>2014_АС000000392</t>
  </si>
  <si>
    <t>продление лицензий на 2 года</t>
  </si>
  <si>
    <t>b2a79bf7-a247-e311-aa2e-00155d0a8c77</t>
  </si>
  <si>
    <t>Отрадное, ООО</t>
  </si>
  <si>
    <t>f5ca1529-6243-e411-a523-6c3be5befe08</t>
  </si>
  <si>
    <t>2a376933-633a-e411-a641-6c3be5beeec0</t>
  </si>
  <si>
    <t>2014_ВЗ000000414</t>
  </si>
  <si>
    <t>Поставка АКБ PoweRsafe 190</t>
  </si>
  <si>
    <t>a59f6175-633a-e411-a641-6c3be5beeec0</t>
  </si>
  <si>
    <t>bb057392-21f7-e311-b388-6c3be5befe08</t>
  </si>
  <si>
    <t>2014_ИС000000086</t>
  </si>
  <si>
    <t>Внедрение Simpana &amp; DevLock</t>
  </si>
  <si>
    <t>d8674888-1759-e411-8963-6c3be5beeec0</t>
  </si>
  <si>
    <t>f1570def-915a-e411-9c49-6c3be5befe08</t>
  </si>
  <si>
    <t>2014_ИС000000108</t>
  </si>
  <si>
    <t>БП для Авайи в Калугу</t>
  </si>
  <si>
    <t>e078e56d-ab5a-e411-9c49-6c3be5befe08</t>
  </si>
  <si>
    <t>RRC</t>
  </si>
  <si>
    <t>0f33d69f-ab5a-e411-9c49-6c3be5befe08</t>
  </si>
  <si>
    <t>5e9efeb4-d155-e411-81d5-6c3be5beeee8</t>
  </si>
  <si>
    <t>e211ddfb-4b4d-e411-a523-6c3be5befe08</t>
  </si>
  <si>
    <t>2014_ВЗ000000167</t>
  </si>
  <si>
    <t>ff94d8bf-0959-e411-8fe3-6c3be5bebd68</t>
  </si>
  <si>
    <t>4b6114fb-454a-e411-a523-6c3be5befe08</t>
  </si>
  <si>
    <t>1bec4afe-0c59-e411-8fe3-6c3be5bebd68</t>
  </si>
  <si>
    <t>52e5abcf-3d4a-e411-a523-6c3be5befe08</t>
  </si>
  <si>
    <t>4eb99d0f-4d43-e411-a523-6c3be5befe08</t>
  </si>
  <si>
    <t>41e73ac0-5043-e411-a523-6c3be5befe08</t>
  </si>
  <si>
    <t>65c2ed01-bd38-e411-883d-6c3be5befe08</t>
  </si>
  <si>
    <t>b67015fd-3a2f-e411-883d-6c3be5befe08</t>
  </si>
  <si>
    <t>1d2e452c-3a4a-e411-a523-6c3be5befe08</t>
  </si>
  <si>
    <t>2014_ВЗ000000228</t>
  </si>
  <si>
    <t>батарея</t>
  </si>
  <si>
    <t>fda2ee52-3a4a-e411-a523-6c3be5befe08</t>
  </si>
  <si>
    <t>3984cab6-8dc5-dc11-bea1-0003ffa5cc72</t>
  </si>
  <si>
    <t>БашВзрывТехнологии, ЗАО, научно-производственная компания</t>
  </si>
  <si>
    <t>d2e9ceab-cf55-e411-81d5-6c3be5beeee8</t>
  </si>
  <si>
    <t>b7ed530b-f34d-e411-a523-6c3be5befe08</t>
  </si>
  <si>
    <t>2014_ВЗ000000193</t>
  </si>
  <si>
    <t>2 итер _ периф</t>
  </si>
  <si>
    <t>a3492abe-1a55-e411-8f87-6c3be5befe08</t>
  </si>
  <si>
    <t>f3137098-b04a-e411-ae87-6c3be5beeec0</t>
  </si>
  <si>
    <t>2014_ВЗ000000298</t>
  </si>
  <si>
    <t>95ff1979-3f4a-e411-a523-6c3be5befe08</t>
  </si>
  <si>
    <t>217c26e7-314e-e411-a523-6c3be5befe08</t>
  </si>
  <si>
    <t>da0f9572-3537-e411-883d-6c3be5befe08</t>
  </si>
  <si>
    <t>ООО «Поволжский кадрово-консалтинговый центр»</t>
  </si>
  <si>
    <t>7e509126-3637-e411-883d-6c3be5befe08</t>
  </si>
  <si>
    <t>45f813e6-5c2f-e411-883d-6c3be5befe08</t>
  </si>
  <si>
    <t>b99b99f8-5c2f-e411-883d-6c3be5befe08</t>
  </si>
  <si>
    <t>b6ba97e9-ef37-e411-8765-6c3be5bebd68</t>
  </si>
  <si>
    <t>ecbfd585-2955-e411-8963-6c3be5beeec0</t>
  </si>
  <si>
    <t>2014_ВЗ000000434</t>
  </si>
  <si>
    <t>Поставка 250 тел Panasonic</t>
  </si>
  <si>
    <t>5ab101cd-ce55-e411-8fe3-6c3be5bebd68</t>
  </si>
  <si>
    <t>14aaca21-444a-e411-a523-6c3be5befe08</t>
  </si>
  <si>
    <t>ec74b949-693a-e411-a641-6c3be5beeec0</t>
  </si>
  <si>
    <t>2014_ВЗ000000427</t>
  </si>
  <si>
    <t>Windows 7 ФСТЭК сертификат</t>
  </si>
  <si>
    <t>06a383c2-ed55-e411-8963-6c3be5beeec0</t>
  </si>
  <si>
    <t>2014_ВЗ000000318</t>
  </si>
  <si>
    <t>863f62fe-ee37-e411-8765-6c3be5bebd68</t>
  </si>
  <si>
    <t>dc023ffc-4d43-e411-a523-6c3be5befe08</t>
  </si>
  <si>
    <t>f8dcd489-b03c-e411-8765-6c3be5bebd68</t>
  </si>
  <si>
    <t>cb6d5563-304a-e411-a523-6c3be5befe08</t>
  </si>
  <si>
    <t>914030d4-4b50-e411-a523-6c3be5befe08</t>
  </si>
  <si>
    <t>42dac669-fa34-e411-8d8e-6c3be5beeee8</t>
  </si>
  <si>
    <t>e6df1f8a-3b4a-e411-a523-6c3be5befe08</t>
  </si>
  <si>
    <t>2014_ВЗ000000262</t>
  </si>
  <si>
    <t>тонер</t>
  </si>
  <si>
    <t>020966d4-3b4a-e411-a523-6c3be5befe08</t>
  </si>
  <si>
    <t>2014_ВЗ000000377</t>
  </si>
  <si>
    <t>defc4a8a-1f43-e411-8b7d-6c3be5bebd68</t>
  </si>
  <si>
    <t>Первичная организация городской клинической больницы № 1 им. Н.И. Пирогова</t>
  </si>
  <si>
    <t>e63dff05-2043-e411-8b7d-6c3be5bebd68</t>
  </si>
  <si>
    <t>191fb2a9-3e4a-e411-a523-6c3be5befe08</t>
  </si>
  <si>
    <t>74fd0145-6058-e411-8f87-6c3be5befe08</t>
  </si>
  <si>
    <t>2014_АС000000483</t>
  </si>
  <si>
    <t>рибейт за 3 квартал 2014</t>
  </si>
  <si>
    <t>95f2958a-e158-e411-8f87-6c3be5befe08</t>
  </si>
  <si>
    <t>3b2c3506-68cf-e311-8a99-6c3be5beeee8</t>
  </si>
  <si>
    <t>2014_ВЗ000000166</t>
  </si>
  <si>
    <t>шкаф</t>
  </si>
  <si>
    <t>507c2f36-334a-e411-a523-6c3be5befe08</t>
  </si>
  <si>
    <t>bf955645-514d-e411-a523-6c3be5befe08</t>
  </si>
  <si>
    <t>7652d3fe-7249-e411-8b7d-6c3be5bebd68</t>
  </si>
  <si>
    <t>1913c0c8-6443-e411-a523-6c3be5befe08</t>
  </si>
  <si>
    <t>f0a7768e-9c32-e411-883d-6c3be5befe08</t>
  </si>
  <si>
    <t>2014_АС000000331</t>
  </si>
  <si>
    <t>38bd15dc-9c32-e411-883d-6c3be5befe08</t>
  </si>
  <si>
    <t>b69d696c-f14a-e411-8b7d-6c3be5bebd68</t>
  </si>
  <si>
    <t>3cf7d553-1a59-e411-8f87-6c3be5befe08</t>
  </si>
  <si>
    <t>7f437268-1b59-e411-8f87-6c3be5befe08</t>
  </si>
  <si>
    <t>6c33da83-7c09-df11-94a2-00155d0a0331</t>
  </si>
  <si>
    <t>Металлист-Самара,ОАО, производственное предприятие</t>
  </si>
  <si>
    <t>9bcf4e20-7749-e411-8b7d-6c3be5bebd68</t>
  </si>
  <si>
    <t>de23b254-094b-e411-a523-6c3be5befe08</t>
  </si>
  <si>
    <t>c13f7171-623a-e411-a641-6c3be5beeec0</t>
  </si>
  <si>
    <t>2e3c246a-ee37-e411-8765-6c3be5bebd68</t>
  </si>
  <si>
    <t>2014_ВЗ000000281</t>
  </si>
  <si>
    <t>e465af38-394a-e411-a523-6c3be5befe08</t>
  </si>
  <si>
    <t>e1390bd7-f34d-e411-8b7d-6c3be5bebd68</t>
  </si>
  <si>
    <t>Ресурс-Медиа</t>
  </si>
  <si>
    <t>9ed4667e-e44a-e411-a523-6c3be5befe08</t>
  </si>
  <si>
    <t>59e25878-4743-e411-a523-6c3be5befe08</t>
  </si>
  <si>
    <t>b53054c1-bf3c-e411-8765-6c3be5bebd68</t>
  </si>
  <si>
    <t>0821a021-b23c-e411-8765-6c3be5bebd68</t>
  </si>
  <si>
    <t>5b40a237-f34d-e411-a523-6c3be5befe08</t>
  </si>
  <si>
    <t>2014_ВЗ000000183</t>
  </si>
  <si>
    <t>43e92040-5637-e411-8d8e-6c3be5beeee8</t>
  </si>
  <si>
    <t>01ff6ffd-424a-e411-a523-6c3be5befe08</t>
  </si>
  <si>
    <t>2014_ВЗ000000337</t>
  </si>
  <si>
    <t>c650f33e-df38-e411-a641-6c3be5beeec0</t>
  </si>
  <si>
    <t>b89f15c9-3a4a-e411-a523-6c3be5befe08</t>
  </si>
  <si>
    <t>2014_ВЗ000000221</t>
  </si>
  <si>
    <t>сетевка</t>
  </si>
  <si>
    <t>cf8337d9-3a4a-e411-a523-6c3be5befe08</t>
  </si>
  <si>
    <t>9692699b-fd4d-e411-8b7d-6c3be5bebd68</t>
  </si>
  <si>
    <t>6982173e-6643-e411-a523-6c3be5befe08</t>
  </si>
  <si>
    <t>2014_АС000000398</t>
  </si>
  <si>
    <t>поставка комплектухи НР</t>
  </si>
  <si>
    <t>5524dfa8-9250-e411-a523-6c3be5befe08</t>
  </si>
  <si>
    <t>dc41db99-2b4e-e411-a523-6c3be5befe08</t>
  </si>
  <si>
    <t>dd53a4ca-dc4e-e411-a523-6c3be5befe08</t>
  </si>
  <si>
    <t>6c27db29-334a-e411-a523-6c3be5befe08</t>
  </si>
  <si>
    <t>6e5f4238-ed4a-e411-8b7d-6c3be5bebd68</t>
  </si>
  <si>
    <t>e53362e3-2955-e411-8963-6c3be5beeec0</t>
  </si>
  <si>
    <t>167e8986-bf55-e411-8f87-6c3be5befe08</t>
  </si>
  <si>
    <t>af4322ee-f54a-e411-a523-6c3be5befe08</t>
  </si>
  <si>
    <t>6d4a1861-2349-e411-ae87-6c3be5beeec0</t>
  </si>
  <si>
    <t>208c8736-4e37-e411-a641-6c3be5beeec0</t>
  </si>
  <si>
    <t>aec5330f-3b4a-e411-a523-6c3be5befe08</t>
  </si>
  <si>
    <t>ce90e6ed-fc34-e411-8d8e-6c3be5beeee8</t>
  </si>
  <si>
    <t>e2f34721-2f4a-e411-a523-6c3be5befe08</t>
  </si>
  <si>
    <t>4888ae51-4b2f-e411-883d-6c3be5befe08</t>
  </si>
  <si>
    <t>c2315140-3a4a-e411-a523-6c3be5befe08</t>
  </si>
  <si>
    <t>f339e4bf-f14d-e411-8b7d-6c3be5bebd68</t>
  </si>
  <si>
    <t>ПЭК</t>
  </si>
  <si>
    <t>75bafbd7-f14d-e411-8b7d-6c3be5bebd68</t>
  </si>
  <si>
    <t>cb9e850d-f04d-e411-b476-6c3be5beeee8</t>
  </si>
  <si>
    <t>c7e24836-5f43-e411-a523-6c3be5befe08</t>
  </si>
  <si>
    <t>a1df0ae6-4a4d-e411-a523-6c3be5befe08</t>
  </si>
  <si>
    <t>2c3dfe13-444a-e411-a523-6c3be5befe08</t>
  </si>
  <si>
    <t>4070c2f2-444a-e411-a523-6c3be5befe08</t>
  </si>
  <si>
    <t>465da280-5343-e411-a523-6c3be5befe08</t>
  </si>
  <si>
    <t>76a59102-925a-e411-9c49-6c3be5befe08</t>
  </si>
  <si>
    <t>0859f50e-5043-dd11-ac9f-00145e5a5d70</t>
  </si>
  <si>
    <t>Приволжское УГМС</t>
  </si>
  <si>
    <t>ee69a60c-ec4a-e411-a523-6c3be5befe08</t>
  </si>
  <si>
    <t>d9f35fd0-3b2f-e411-883d-6c3be5befe08</t>
  </si>
  <si>
    <t>97694651-4045-e411-a523-6c3be5befe08</t>
  </si>
  <si>
    <t>2014_АС000000412</t>
  </si>
  <si>
    <t>продление office 365</t>
  </si>
  <si>
    <t>6d902605-4045-e411-a523-6c3be5befe08</t>
  </si>
  <si>
    <t>ООО "ЭКСПО"</t>
  </si>
  <si>
    <t>13f4ad35-c947-e411-a523-6c3be5befe08</t>
  </si>
  <si>
    <t>7c9626b1-d359-e411-8963-6c3be5beeec0</t>
  </si>
  <si>
    <t>7955b368-5e3e-e411-b36c-6c3be5bebd68</t>
  </si>
  <si>
    <t>2738671a-6acf-e311-8a99-6c3be5beeee8</t>
  </si>
  <si>
    <t>2014_ИС000000044</t>
  </si>
  <si>
    <t>конкурс проектор</t>
  </si>
  <si>
    <t>471f02db-464a-e411-a523-6c3be5befe08</t>
  </si>
  <si>
    <t>b07f45f1-5a43-e411-a523-6c3be5befe08</t>
  </si>
  <si>
    <t>6304dde6-9b32-e411-883d-6c3be5befe08</t>
  </si>
  <si>
    <t>7f3787c7-fb3e-e411-b36c-6c3be5bebd68</t>
  </si>
  <si>
    <t>f5dddbd1-464a-e411-a523-6c3be5befe08</t>
  </si>
  <si>
    <t>8d8bbe38-4137-e411-883d-6c3be5befe08</t>
  </si>
  <si>
    <t>571e6250-0538-e411-8765-6c3be5bebd68</t>
  </si>
  <si>
    <t>8b4fbd60-c947-e411-a523-6c3be5befe08</t>
  </si>
  <si>
    <t>14b56e39-1d59-e411-8963-6c3be5beeec0</t>
  </si>
  <si>
    <t>2014_ВЗ000000354</t>
  </si>
  <si>
    <t>Ваучеры xDPS</t>
  </si>
  <si>
    <t>b1c99956-1d59-e411-8963-6c3be5beeec0</t>
  </si>
  <si>
    <t>ac98fdd6-f54a-e411-a523-6c3be5befe08</t>
  </si>
  <si>
    <t>2fa38d1a-b34a-e411-ae87-6c3be5beeec0</t>
  </si>
  <si>
    <t>6ec09bef-ca5e-e111-8c47-00155d0a8c07</t>
  </si>
  <si>
    <t>Оргнефтестрой</t>
  </si>
  <si>
    <t>786a87e2-e24d-e411-b476-6c3be5beeee8</t>
  </si>
  <si>
    <t>a0d85579-f04d-e411-b476-6c3be5beeee8</t>
  </si>
  <si>
    <t>e1b766ef-ff54-e411-81d5-6c3be5beeee8</t>
  </si>
  <si>
    <t>dde26708-6543-e411-a523-6c3be5befe08</t>
  </si>
  <si>
    <t>98681e92-df59-e411-8f87-6c3be5befe08</t>
  </si>
  <si>
    <t>6d9a4398-5b43-e411-a523-6c3be5befe08</t>
  </si>
  <si>
    <t>f63d3811-364a-e411-a523-6c3be5befe08</t>
  </si>
  <si>
    <t>867e0736-25ec-dc11-a7d4-00145e5a5d70</t>
  </si>
  <si>
    <t>Сергиевские минеральные воды, ФГУ</t>
  </si>
  <si>
    <t>73202ad6-5043-e411-a523-6c3be5befe08</t>
  </si>
  <si>
    <t>eed26585-9c32-e411-883d-6c3be5befe08</t>
  </si>
  <si>
    <t>Самарская областная детская библиотека</t>
  </si>
  <si>
    <t>0e80ceba-9c32-e411-883d-6c3be5befe08</t>
  </si>
  <si>
    <t>beded65c-e64a-e411-a523-6c3be5befe08</t>
  </si>
  <si>
    <t>6e3d7575-344a-e411-a523-6c3be5befe08</t>
  </si>
  <si>
    <t>da46b78f-5343-e411-a523-6c3be5befe08</t>
  </si>
  <si>
    <t>5fe10840-f949-e411-a523-6c3be5befe08</t>
  </si>
  <si>
    <t>2014_ВЗ000000454</t>
  </si>
  <si>
    <t>e3738684-9fc5-dc11-bea1-0003ffa5cc72</t>
  </si>
  <si>
    <t>Весна ПКК</t>
  </si>
  <si>
    <t>6a19f820-6d50-e411-a523-6c3be5befe08</t>
  </si>
  <si>
    <t>a9d6fc9a-ac4f-e411-a523-6c3be5befe08</t>
  </si>
  <si>
    <t>65304d62-0b9f-df11-bbdb-00155d0a0350</t>
  </si>
  <si>
    <t>Газпром ПМУО ОАО (Приволжское межрегиональное управление охраны ОАО "Газпром")</t>
  </si>
  <si>
    <t>1b2097e2-394a-e411-8b7d-6c3be5bebd68</t>
  </si>
  <si>
    <t>18c56449-3b2f-e411-883d-6c3be5befe08</t>
  </si>
  <si>
    <t>dfb5680f-4054-e411-8f87-6c3be5befe08</t>
  </si>
  <si>
    <t>f867c94f-4a2f-e411-883d-6c3be5befe08</t>
  </si>
  <si>
    <t>d0443a87-3655-e411-81d5-6c3be5beeee8</t>
  </si>
  <si>
    <t>2014_ИС000000107</t>
  </si>
  <si>
    <t>Приобретение орг техники</t>
  </si>
  <si>
    <t>aceff270-3655-e411-81d5-6c3be5beeee8</t>
  </si>
  <si>
    <t>Самара Юг Авто</t>
  </si>
  <si>
    <t>1df5f5af-d859-e411-8963-6c3be5beeec0</t>
  </si>
  <si>
    <t>e5facd2b-184e-e411-a523-6c3be5befe08</t>
  </si>
  <si>
    <t>d86cb322-c159-e411-81d5-6c3be5beeee8</t>
  </si>
  <si>
    <t>5fd76b73-f34d-e411-a523-6c3be5befe08</t>
  </si>
  <si>
    <t>e30e930d-9d5a-e411-90a7-6c3be5bebd68</t>
  </si>
  <si>
    <t>4ccc649c-2737-e411-883d-6c3be5befe08</t>
  </si>
  <si>
    <t>2014_ВЗ000000416</t>
  </si>
  <si>
    <t>Платежное поручение входящее ВЗ000000408 от 02.09.2014 0:00:00, Выплата за участие в программе MS Club по соглашению 69_1900 от 15.03.2011 (56220 - 1652,95$) по курсу ЦБ РФ на дату платежа |Без налога (НДС)|</t>
  </si>
  <si>
    <t>84ff6ec0-2737-e411-883d-6c3be5befe08</t>
  </si>
  <si>
    <t>15f96191-3f58-e411-8fe3-6c3be5bebd68</t>
  </si>
  <si>
    <t>552092aa-4149-e411-ae87-6c3be5beeec0</t>
  </si>
  <si>
    <t>1fc718cf-3c4a-e411-a523-6c3be5befe08</t>
  </si>
  <si>
    <t>3a204fb0-45f8-e211-9b39-00155d80792c</t>
  </si>
  <si>
    <t>2014_ВЗ000000440</t>
  </si>
  <si>
    <t>Дополнительные работы банка Открытие на проекте миграции</t>
  </si>
  <si>
    <t>63f08df4-724c-df11-b524-00155d0a0311</t>
  </si>
  <si>
    <t>Открытие банк, ЗАО</t>
  </si>
  <si>
    <t>ca83432f-1c59-e411-8963-6c3be5beeec0</t>
  </si>
  <si>
    <t>2014_ИС000000058</t>
  </si>
  <si>
    <t>a184cdeb-084b-e411-a523-6c3be5befe08</t>
  </si>
  <si>
    <t>d0996886-344a-e411-a523-6c3be5befe08</t>
  </si>
  <si>
    <t>65893ddc-6554-e411-8f87-6c3be5befe08</t>
  </si>
  <si>
    <t>9ba660ea-fd37-e411-883d-6c3be5befe08</t>
  </si>
  <si>
    <t>040cd03f-1a55-e411-8f87-6c3be5befe08</t>
  </si>
  <si>
    <t>875b49cf-1c43-e411-8b7d-6c3be5bebd68</t>
  </si>
  <si>
    <t>fbb5e570-5b43-e411-a523-6c3be5befe08</t>
  </si>
  <si>
    <t>Эллипс, ООО</t>
  </si>
  <si>
    <t>9319a47a-5b43-e411-a523-6c3be5befe08</t>
  </si>
  <si>
    <t>2013_ФА000000208</t>
  </si>
  <si>
    <t>2014_ВЗ000000328</t>
  </si>
  <si>
    <t>2639eb96-3b4a-e411-a523-6c3be5befe08</t>
  </si>
  <si>
    <t>2a9ffb35-fa3c-e411-a641-6c3be5beeec0</t>
  </si>
  <si>
    <t>b7354292-3c4a-e411-a523-6c3be5befe08</t>
  </si>
  <si>
    <t>9b881ca3-3e2f-e411-883d-6c3be5befe08</t>
  </si>
  <si>
    <t>8f28a215-4943-e411-a523-6c3be5befe08</t>
  </si>
  <si>
    <t>d696745b-512f-e411-883d-6c3be5befe08</t>
  </si>
  <si>
    <t>12-18.01.2015</t>
  </si>
  <si>
    <t>26-01.02.2015</t>
  </si>
  <si>
    <t>09-15.02.2015</t>
  </si>
  <si>
    <t>23-01.03.2015</t>
  </si>
  <si>
    <t>09-15.03.2015</t>
  </si>
  <si>
    <t>30-05.04.2015</t>
  </si>
  <si>
    <t>По дням</t>
  </si>
  <si>
    <t>Номер счета</t>
  </si>
  <si>
    <t>Код</t>
  </si>
  <si>
    <t>40702810054400025335</t>
  </si>
  <si>
    <t>000000010</t>
  </si>
  <si>
    <t>Вебзавод - консалтинг ООО</t>
  </si>
  <si>
    <t>40702810654400025586</t>
  </si>
  <si>
    <t>000000002</t>
  </si>
  <si>
    <t>Вебзавод ООО</t>
  </si>
  <si>
    <t>40702810554400025097</t>
  </si>
  <si>
    <t>000000008</t>
  </si>
  <si>
    <t>АйТи-трейдер-софт ООО</t>
  </si>
  <si>
    <t>40702810954400026049</t>
  </si>
  <si>
    <t>000000001</t>
  </si>
  <si>
    <t>40702810454400014166</t>
  </si>
  <si>
    <t>000000013</t>
  </si>
  <si>
    <t>Развитие ООО</t>
  </si>
  <si>
    <t>40702810954400025943</t>
  </si>
  <si>
    <t>40702810754400025813</t>
  </si>
  <si>
    <t>000000006</t>
  </si>
  <si>
    <t>---Центр аттестации и защиты информации ПФО ООО</t>
  </si>
  <si>
    <t>40702810054400025814</t>
  </si>
  <si>
    <t>000000004</t>
  </si>
  <si>
    <t>---Крипто-Волга ООО</t>
  </si>
  <si>
    <t>40702810554400026038</t>
  </si>
  <si>
    <t>000000011</t>
  </si>
  <si>
    <t>ВТ-солюшенс ООО</t>
  </si>
  <si>
    <t>40702810154400026030</t>
  </si>
  <si>
    <t>000000012</t>
  </si>
  <si>
    <t>---АйЭсТи ООО</t>
  </si>
  <si>
    <t>40702810800000003389</t>
  </si>
  <si>
    <t>40702810100000005595</t>
  </si>
  <si>
    <t>40702810600120001153</t>
  </si>
  <si>
    <t>40702810854400026110</t>
  </si>
  <si>
    <t>40702810920008000073</t>
  </si>
  <si>
    <t>40702810620008000072</t>
  </si>
  <si>
    <t>40702810200000003361</t>
  </si>
  <si>
    <t>40702810754400026171</t>
  </si>
  <si>
    <t>000000015</t>
  </si>
  <si>
    <t>Флагман АйТи ООО</t>
  </si>
  <si>
    <t>40702840254400026049</t>
  </si>
  <si>
    <t>40702810854400026916</t>
  </si>
  <si>
    <t>000000016</t>
  </si>
  <si>
    <t>40702810354400026953</t>
  </si>
  <si>
    <t>40817810804710075343</t>
  </si>
  <si>
    <t>40817810304710075966</t>
  </si>
  <si>
    <t>40702810000000003354</t>
  </si>
  <si>
    <t>40702810700000002833</t>
  </si>
  <si>
    <t>40702810435000000106</t>
  </si>
  <si>
    <t>000000003</t>
  </si>
  <si>
    <t>Вымпел ООО</t>
  </si>
  <si>
    <t>40702810700000004970</t>
  </si>
  <si>
    <t>000000009</t>
  </si>
  <si>
    <t>АйТи-трейдер ООО</t>
  </si>
  <si>
    <t>000000007</t>
  </si>
  <si>
    <t>Инвестиции</t>
  </si>
  <si>
    <t>OrgID</t>
  </si>
  <si>
    <t>100000001</t>
  </si>
  <si>
    <t>100000000</t>
  </si>
  <si>
    <t>Сумма по полю Конечный остаток</t>
  </si>
  <si>
    <t>Сумма по столбцу Конечный остаток</t>
  </si>
  <si>
    <t>aa5eaf28-665b-e411-90a7-6c3be5bebd68</t>
  </si>
  <si>
    <t>2014_ИС000000094</t>
  </si>
  <si>
    <t>ba4d7e3f-775b-e411-90a7-6c3be5bebd68</t>
  </si>
  <si>
    <t>8625a873-de64-e411-89c0-6c3be5bebd68</t>
  </si>
  <si>
    <t>9f374605-7b5b-e411-916f-6c3be5beeec0</t>
  </si>
  <si>
    <t>2014_ВЗ000000496</t>
  </si>
  <si>
    <t>d405810e-b065-e411-a995-6c3be5beeee8</t>
  </si>
  <si>
    <t>73d96f91-605b-e411-9c49-6c3be5befe08</t>
  </si>
  <si>
    <t>2014_ВЗ000000469</t>
  </si>
  <si>
    <t>ArchiCAD 18 Upgrade from 15 и ниже, локальная лицензия</t>
  </si>
  <si>
    <t>617c1d43-615b-e411-9c49-6c3be5befe08</t>
  </si>
  <si>
    <t>08f3d9b0-b265-e411-a995-6c3be5beeee8</t>
  </si>
  <si>
    <t>2014_ВЗ000000426</t>
  </si>
  <si>
    <t>43091f1b-b365-e411-a995-6c3be5beeee8</t>
  </si>
  <si>
    <t>c12a03b9-685b-e411-90a7-6c3be5bebd68</t>
  </si>
  <si>
    <t>каспер коробка</t>
  </si>
  <si>
    <t>5391c3b2-685b-e411-90a7-6c3be5bebd68</t>
  </si>
  <si>
    <t>Головкина Надежда Николаевна</t>
  </si>
  <si>
    <t>c359ac02-695b-e411-90a7-6c3be5bebd68</t>
  </si>
  <si>
    <t>3506dc37-685b-e411-90a7-6c3be5bebd68</t>
  </si>
  <si>
    <t>2014_АС000000488</t>
  </si>
  <si>
    <t>каспер</t>
  </si>
  <si>
    <t>52938d96-775b-e411-90a7-6c3be5bebd68</t>
  </si>
  <si>
    <t>d83578cb-9c69-e411-845e-6c3be5beeec0</t>
  </si>
  <si>
    <t>2014_ВЗ000000535</t>
  </si>
  <si>
    <t>3f799503-9d69-e411-845e-6c3be5beeec0</t>
  </si>
  <si>
    <t>7642e2bb-9665-e411-a995-6c3be5beeee8</t>
  </si>
  <si>
    <t>продление 149 лиц каспер жил контора</t>
  </si>
  <si>
    <t>d02080fc-9f65-e411-9485-6c3be5befe08</t>
  </si>
  <si>
    <t>55c6ec86-a650-e411-a523-6c3be5befe08</t>
  </si>
  <si>
    <t>2014_АС000000453</t>
  </si>
  <si>
    <t>2 полки D2700</t>
  </si>
  <si>
    <t>9a6a3b83-5c5e-e411-90a7-6c3be5bebd68</t>
  </si>
  <si>
    <t>8d04945f-3360-e411-8094-6c3be5befe08</t>
  </si>
  <si>
    <t>2014_АС000000437</t>
  </si>
  <si>
    <t>7695b28f-3360-e411-8094-6c3be5befe08</t>
  </si>
  <si>
    <t>eea2c864-4966-e411-a995-6c3be5beeee8</t>
  </si>
  <si>
    <t>2014_АС000000340</t>
  </si>
  <si>
    <t>Открытое образование +интерактивный комплекс</t>
  </si>
  <si>
    <t>e91985c0-5b6a-e411-845e-6c3be5beeec0</t>
  </si>
  <si>
    <t>82f2ce6d-7a49-e411-8b7d-6c3be5bebd68</t>
  </si>
  <si>
    <t>2014_ИС000000095</t>
  </si>
  <si>
    <t>27 ПК Крафтвей</t>
  </si>
  <si>
    <t>ef3f1d8c-b065-e411-a995-6c3be5beeee8</t>
  </si>
  <si>
    <t>2014_АС000000376</t>
  </si>
  <si>
    <t>2488d9e2-6c5f-e411-955c-6c3be5beeee8</t>
  </si>
  <si>
    <t>6bf14505-ff84-e311-a9b6-00155d0a9197</t>
  </si>
  <si>
    <t>2014_ИС000000114</t>
  </si>
  <si>
    <t>bb58dd4a-425f-e411-916f-6c3be5beeec0</t>
  </si>
  <si>
    <t>715344a5-2660-e411-a995-6c3be5beeee8</t>
  </si>
  <si>
    <t>2014_ИС000000115</t>
  </si>
  <si>
    <t>Максиснаб монитор раб станция циско</t>
  </si>
  <si>
    <t>e0b06bc3-2960-e411-a995-6c3be5beeee8</t>
  </si>
  <si>
    <t>dcb96c68-835e-e411-916f-6c3be5beeec0</t>
  </si>
  <si>
    <t>2014_АС000000497</t>
  </si>
  <si>
    <t>Поставка ПО для МинСтроя</t>
  </si>
  <si>
    <t>dabea6aa-3c60-e411-a995-6c3be5beeee8</t>
  </si>
  <si>
    <t>6f542345-d860-e411-845e-6c3be5beeec0</t>
  </si>
  <si>
    <t>2014_ВЗ000000473</t>
  </si>
  <si>
    <t>комплекта</t>
  </si>
  <si>
    <t>811be06f-e660-e411-a995-6c3be5beeee8</t>
  </si>
  <si>
    <t>a2fb3b21-e058-e411-8f87-6c3be5befe08</t>
  </si>
  <si>
    <t>3229abc8-ce60-e411-a995-6c3be5beeee8</t>
  </si>
  <si>
    <t>d7576b2d-805b-e411-955c-6c3be5beeee8</t>
  </si>
  <si>
    <t>2014_ИС000000106</t>
  </si>
  <si>
    <t>911d8e40-805b-e411-955c-6c3be5beeee8</t>
  </si>
  <si>
    <t>f2194077-a75e-e411-916f-6c3be5beeec0</t>
  </si>
  <si>
    <t>2014_АС000000432</t>
  </si>
  <si>
    <t>4bffd9f5-a55e-e411-916f-6c3be5beeec0</t>
  </si>
  <si>
    <t>ГБОУ  СОШ  с.Подбельск</t>
  </si>
  <si>
    <t>9acf628a-a75e-e411-916f-6c3be5beeec0</t>
  </si>
  <si>
    <t>f7dbe269-c760-e411-845e-6c3be5beeec0</t>
  </si>
  <si>
    <t>5d955698-c760-e411-845e-6c3be5beeec0</t>
  </si>
  <si>
    <t>d06208b9-805b-e411-955c-6c3be5beeee8</t>
  </si>
  <si>
    <t>2014_ИС000000111</t>
  </si>
  <si>
    <t>ea8c5682-0261-e411-a995-6c3be5beeee8</t>
  </si>
  <si>
    <t>Юлмарт РСК</t>
  </si>
  <si>
    <t>34a13ea3-0261-e411-a995-6c3be5beeee8</t>
  </si>
  <si>
    <t>e967ac48-be60-e411-89c0-6c3be5bebd68</t>
  </si>
  <si>
    <t>2014_ВЗ000000472</t>
  </si>
  <si>
    <t>Поставка сервера в РЦМО</t>
  </si>
  <si>
    <t>eb012c31-55f6-e011-8be0-00155d0a038d</t>
  </si>
  <si>
    <t>РЦМО</t>
  </si>
  <si>
    <t>f5b4b16d-be60-e411-89c0-6c3be5bebd68</t>
  </si>
  <si>
    <t>f565cc2d-0161-e411-a995-6c3be5beeee8</t>
  </si>
  <si>
    <t>Компания Ресурс-Медиа</t>
  </si>
  <si>
    <t>deb8e2da-0161-e411-a995-6c3be5beeee8</t>
  </si>
  <si>
    <t>47907973-2560-e411-a995-6c3be5beeee8</t>
  </si>
  <si>
    <t>2014_АС000000508</t>
  </si>
  <si>
    <t>2abe69b8-0c61-e411-9485-6c3be5befe08</t>
  </si>
  <si>
    <t>9fbad42c-fc60-e411-845e-6c3be5beeec0</t>
  </si>
  <si>
    <t>9e615774-d660-e411-89c0-6c3be5bebd68</t>
  </si>
  <si>
    <t>АКБанк</t>
  </si>
  <si>
    <t>7c09c82d-b465-e411-9485-6c3be5befe08</t>
  </si>
  <si>
    <t>26197d1a-9c69-e411-845e-6c3be5beeec0</t>
  </si>
  <si>
    <t>2014_ВЗ000000534</t>
  </si>
  <si>
    <t>ESET NOD32 Smart Security Business Edition Renewal for 130 user</t>
  </si>
  <si>
    <t>12c29b71-ca9a-e211-b1de-00155d0a8c49</t>
  </si>
  <si>
    <t>Департамент ЖКХ администрации г.о. Самара</t>
  </si>
  <si>
    <t>23ea664a-9c69-e411-845e-6c3be5beeec0</t>
  </si>
  <si>
    <t>05e41234-575f-e411-955c-6c3be5beeee8</t>
  </si>
  <si>
    <t>2014_ВЗ000000458</t>
  </si>
  <si>
    <t>ca7f49cf-1e60-e411-a995-6c3be5beeee8</t>
  </si>
  <si>
    <t>b54deafa-9f65-e411-a995-6c3be5beeee8</t>
  </si>
  <si>
    <t>0d4852d9-9a69-e411-845e-6c3be5beeec0</t>
  </si>
  <si>
    <t>2014_ВЗ000000525</t>
  </si>
  <si>
    <t>WinSvrStd 2012R2 SNGL OLP NL 2Proc</t>
  </si>
  <si>
    <t>41a40cf3-9a69-e411-845e-6c3be5beeec0</t>
  </si>
  <si>
    <t>7ca15338-a45a-e411-90a7-6c3be5bebd68</t>
  </si>
  <si>
    <t>2014_АС000000503</t>
  </si>
  <si>
    <t>продление Dr Web</t>
  </si>
  <si>
    <t>0def08d6-a25a-e411-90a7-6c3be5bebd68</t>
  </si>
  <si>
    <t>Муниципальное предприятие по эксплуатации, содержанию общежитий городского округа Самара</t>
  </si>
  <si>
    <t>a52a61e3-ae68-e411-9485-6c3be5befe08</t>
  </si>
  <si>
    <t>f9c98cb7-c15a-e411-9c49-6c3be5befe08</t>
  </si>
  <si>
    <t>d902e87e-a365-e411-89c0-6c3be5bebd68</t>
  </si>
  <si>
    <t>a62c929d-9166-e411-89c0-6c3be5bebd68</t>
  </si>
  <si>
    <t>2014_ВЗ000000341</t>
  </si>
  <si>
    <t>Поставка радиогидов</t>
  </si>
  <si>
    <t>32f0e5c3-9166-e411-89c0-6c3be5bebd68</t>
  </si>
  <si>
    <t>135a1c11-7369-e411-a995-6c3be5beeee8</t>
  </si>
  <si>
    <t>abaea154-915e-e411-9c49-6c3be5befe08</t>
  </si>
  <si>
    <t>2014_ВЗ000000492</t>
  </si>
  <si>
    <t>d8a00895-0f60-e411-a995-6c3be5beeee8</t>
  </si>
  <si>
    <t>9de7f52c-b664-e411-89c0-6c3be5bebd68</t>
  </si>
  <si>
    <t>a163248c-e660-e411-a995-6c3be5beeee8</t>
  </si>
  <si>
    <t>239067c4-6c5f-e411-916f-6c3be5beeec0</t>
  </si>
  <si>
    <t>Продление подписки Surveymonkey Platinum на 1 год</t>
  </si>
  <si>
    <t>3cae3370-715f-e411-916f-6c3be5beeec0</t>
  </si>
  <si>
    <t>25d29a00-4b5b-e411-90a7-6c3be5bebd68</t>
  </si>
  <si>
    <t>cd5079b6-b164-e411-845e-6c3be5beeec0</t>
  </si>
  <si>
    <t>ноут и докстанция</t>
  </si>
  <si>
    <t>3f163ebd-9f65-e411-845e-6c3be5beeec0</t>
  </si>
  <si>
    <t>fe5761ee-3a60-e411-a995-6c3be5beeee8</t>
  </si>
  <si>
    <t>78faf107-fc60-e411-845e-6c3be5beeec0</t>
  </si>
  <si>
    <t>ca7e006a-6a5b-e411-9c44-6c3be5be1f98</t>
  </si>
  <si>
    <t>7b2bda3e-ae5e-e411-90a7-6c3be5bebd68</t>
  </si>
  <si>
    <t>8b85523b-1061-e411-845e-6c3be5beeec0</t>
  </si>
  <si>
    <t>Рибейт за 3 квартал 2014 г</t>
  </si>
  <si>
    <t>dd72dbc1-1061-e411-845e-6c3be5beeec0</t>
  </si>
  <si>
    <t>fc0a325e-425f-e411-916f-6c3be5beeec0</t>
  </si>
  <si>
    <t>14c115b4-ee64-e411-845e-6c3be5beeec0</t>
  </si>
  <si>
    <t>2014_ИС000000119</t>
  </si>
  <si>
    <t>Naimexx патч корд кросс оптический</t>
  </si>
  <si>
    <t>0f62b3ab-486a-e411-a995-6c3be5beeee8</t>
  </si>
  <si>
    <t>2d4531c5-9268-e411-9485-6c3be5befe08</t>
  </si>
  <si>
    <t>d485e058-ec60-e411-89c0-6c3be5bebd68</t>
  </si>
  <si>
    <t>7f269d18-a75e-e411-916f-6c3be5beeec0</t>
  </si>
  <si>
    <t>2014_АС000000430</t>
  </si>
  <si>
    <t>9e286bfd-0660-e411-a995-6c3be5beeee8</t>
  </si>
  <si>
    <t>8436b3e6-3960-e411-a995-6c3be5beeee8</t>
  </si>
  <si>
    <t>218b5402-5c5e-e411-90a7-6c3be5bebd68</t>
  </si>
  <si>
    <t>0a201731-685b-e411-90a7-6c3be5bebd68</t>
  </si>
  <si>
    <t>Доронин Дмитрий Владимирович</t>
  </si>
  <si>
    <t>df69d176-685b-e411-90a7-6c3be5bebd68</t>
  </si>
  <si>
    <t>c2cf370e-3860-e411-a995-6c3be5beeee8</t>
  </si>
  <si>
    <t>30de74a3-3060-e411-a995-6c3be5beeee8</t>
  </si>
  <si>
    <t>рибейты за 3 квартал ЛК</t>
  </si>
  <si>
    <t>a5b6efb6-3060-e411-a995-6c3be5beeee8</t>
  </si>
  <si>
    <t>4355d6d4-f249-e411-a523-6c3be5befe08</t>
  </si>
  <si>
    <t>2014_АС000000539</t>
  </si>
  <si>
    <t>Модернизация пула СХД</t>
  </si>
  <si>
    <t>03b106b1-d168-e411-a995-6c3be5beeee8</t>
  </si>
  <si>
    <t>30532f2e-dc60-e411-a995-6c3be5beeee8</t>
  </si>
  <si>
    <t>Рибейты ЛК 3 квартал</t>
  </si>
  <si>
    <t>93ecd347-e560-e411-845e-6c3be5beeec0</t>
  </si>
  <si>
    <t>2014_АС000000531</t>
  </si>
  <si>
    <t>78ccb38a-558b-e011-bdf5-00155d0a0378</t>
  </si>
  <si>
    <t>СУ ФПС 39</t>
  </si>
  <si>
    <t>95885cbb-f360-e411-845e-6c3be5beeec0</t>
  </si>
  <si>
    <t>8a0401db-7369-e411-a995-6c3be5beeee8</t>
  </si>
  <si>
    <t>af21b99e-f360-e411-845e-6c3be5beeec0</t>
  </si>
  <si>
    <t>825698aa-6d5b-e411-9c49-6c3be5befe08</t>
  </si>
  <si>
    <t>тест 24</t>
  </si>
  <si>
    <t>da00f4b4-6d5b-e411-9c49-6c3be5befe08</t>
  </si>
  <si>
    <t>c40eae49-3b60-e411-a995-6c3be5beeee8</t>
  </si>
  <si>
    <t>a4cb20d7-9665-e411-9485-6c3be5befe08</t>
  </si>
  <si>
    <t>706fb439-6d5f-e411-955c-6c3be5beeee8</t>
  </si>
  <si>
    <t>a7d54faf-605b-e411-9c49-6c3be5befe08</t>
  </si>
  <si>
    <t>2ee7e76d-2160-e411-a995-6c3be5beeee8</t>
  </si>
  <si>
    <t>4340745a-23c1-e111-8b33-00155d0a8c16</t>
  </si>
  <si>
    <t>2014_ВЗ000000498</t>
  </si>
  <si>
    <t>c5e03064-0960-e411-a995-6c3be5beeee8</t>
  </si>
  <si>
    <t>77f1d9a3-415f-e411-916f-6c3be5beeec0</t>
  </si>
  <si>
    <t>18908120-515b-e411-90a7-6c3be5bebd68</t>
  </si>
  <si>
    <t>533cbceb-5c5e-e411-90a7-6c3be5bebd68</t>
  </si>
  <si>
    <t>4c74e02d-7369-e411-9485-6c3be5befe08</t>
  </si>
  <si>
    <t>922dd284-d860-e411-845e-6c3be5beeec0</t>
  </si>
  <si>
    <t>8b4b40cf-0960-e411-a995-6c3be5beeee8</t>
  </si>
  <si>
    <t>2014_ВЗ000000499</t>
  </si>
  <si>
    <t>ПК Стахановец, версия 4.ХХ (16-30 клиентских машин)</t>
  </si>
  <si>
    <t>c97343e8-0960-e411-a995-6c3be5beeee8</t>
  </si>
  <si>
    <t>d62d4e91-a065-e411-a995-6c3be5beeee8</t>
  </si>
  <si>
    <t>df68a5a3-5f5b-e411-9c49-6c3be5befe08</t>
  </si>
  <si>
    <t>2014_ВЗ000000500</t>
  </si>
  <si>
    <t>Kaspersky Endpoint Security для бизнеса – Стандартный Russian Edition. 50-99 Node 1 year Base Lice</t>
  </si>
  <si>
    <t>03d3edce-5f5b-e411-9c49-6c3be5befe08</t>
  </si>
  <si>
    <t>4e92d4d3-805b-e411-955c-6c3be5beeee8</t>
  </si>
  <si>
    <t>180a8bc8-7369-e411-9485-6c3be5befe08</t>
  </si>
  <si>
    <t>1c3f7878-1b60-e411-a995-6c3be5beeee8</t>
  </si>
  <si>
    <t>609c9c0b-c467-e411-9485-6c3be5befe08</t>
  </si>
  <si>
    <t>17b5ec3b-6e5b-e411-9c49-6c3be5befe08</t>
  </si>
  <si>
    <t>beab3318-5f5b-e411-9c49-6c3be5befe08</t>
  </si>
  <si>
    <t>2014_ВЗ000000468</t>
  </si>
  <si>
    <t>AutoCAD LT 2013 Commercial NewSLM ESD</t>
  </si>
  <si>
    <t>9e2bfa55-b73d-e011-a630-00155d010151</t>
  </si>
  <si>
    <t>Таврида Электрик,ООО</t>
  </si>
  <si>
    <t>24c6262b-5f5b-e411-9c49-6c3be5befe08</t>
  </si>
  <si>
    <t>e3ffb44b-a565-e411-a995-6c3be5beeee8</t>
  </si>
  <si>
    <t>2014_АС000000266</t>
  </si>
  <si>
    <t>bfcfe58a-a765-e411-a995-6c3be5beeee8</t>
  </si>
  <si>
    <t>3102c61c-9b68-e411-a995-6c3be5beeee8</t>
  </si>
  <si>
    <t>1a731cee-e060-e411-89c0-6c3be5bebd68</t>
  </si>
  <si>
    <t>72e06dc9-bc64-e411-89c0-6c3be5bebd68</t>
  </si>
  <si>
    <t>0c1ce3bc-605b-e411-9c49-6c3be5befe08</t>
  </si>
  <si>
    <t>b5cb5c7b-623e-e411-b8e5-6c3be5beeec0</t>
  </si>
  <si>
    <t>2014_АС000000407</t>
  </si>
  <si>
    <t>Аукцион на поставку серверов</t>
  </si>
  <si>
    <t>be9f4807-623e-e411-b8e5-6c3be5beeec0</t>
  </si>
  <si>
    <t>Федеральная кадастровая палата Федеральной службы государственной регистрации, кадастра и картографии</t>
  </si>
  <si>
    <t>ddf4b62d-5e5b-e411-955c-6c3be5beeee8</t>
  </si>
  <si>
    <t>7692f427-f55f-e411-90fc-6c3be5beeec0</t>
  </si>
  <si>
    <t>1c2e4f7f-7f5b-e411-955c-6c3be5beeee8</t>
  </si>
  <si>
    <t>44df10b8-7f5b-e411-955c-6c3be5beeee8</t>
  </si>
  <si>
    <t>1f4de6e1-615b-e411-9c49-6c3be5befe08</t>
  </si>
  <si>
    <t>2014_ВЗ000000459</t>
  </si>
  <si>
    <t>Лира 10.2 PRO, локальная лицензия</t>
  </si>
  <si>
    <t>fd8b3713-625b-e411-9c49-6c3be5befe08</t>
  </si>
  <si>
    <t>b699ab86-5a6a-e411-845e-6c3be5beeec0</t>
  </si>
  <si>
    <t>37e0893d-5c5f-e411-955c-6c3be5beeee8</t>
  </si>
  <si>
    <t>2014_ВЗ000000479</t>
  </si>
  <si>
    <t>Интернет-шлюз Ideco ICS Enterprise Edition - 75 Concurrent Users-Renewal</t>
  </si>
  <si>
    <t>b2b0d250-5d5f-e411-955c-6c3be5beeee8</t>
  </si>
  <si>
    <t>ideco</t>
  </si>
  <si>
    <t>8856b460-5d5f-e411-955c-6c3be5beeee8</t>
  </si>
  <si>
    <t>a790aa20-1860-e411-a995-6c3be5beeee8</t>
  </si>
  <si>
    <t>c186a81a-565e-e411-9c49-6c3be5befe08</t>
  </si>
  <si>
    <t>d8e2906e-3c60-e411-a995-6c3be5beeee8</t>
  </si>
  <si>
    <t>46164022-5a6a-e411-845e-6c3be5beeec0</t>
  </si>
  <si>
    <t>a2f7f163-415f-e411-916f-6c3be5beeec0</t>
  </si>
  <si>
    <t>c687384c-3d5f-e411-916f-6c3be5beeec0</t>
  </si>
  <si>
    <t>9c2287d0-fe60-e411-a995-6c3be5beeee8</t>
  </si>
  <si>
    <t>aa9e86b2-e164-e411-89c0-6c3be5bebd68</t>
  </si>
  <si>
    <t>65b1ed07-465f-e411-955c-6c3be5beeee8</t>
  </si>
  <si>
    <t>2014_АС000000413</t>
  </si>
  <si>
    <t>48dd9c62-785b-e411-90a7-6c3be5bebd68</t>
  </si>
  <si>
    <t>a0a42583-c965-e411-9485-6c3be5befe08</t>
  </si>
  <si>
    <t>949451be-775b-e411-9c49-6c3be5befe08</t>
  </si>
  <si>
    <t>2014_АС000000159</t>
  </si>
  <si>
    <t>96db124a-7d5b-e411-916f-6c3be5beeec0</t>
  </si>
  <si>
    <t>ГБОУ СОШ № 13 г.о.Чапаевск</t>
  </si>
  <si>
    <t>3a666ea8-7d5b-e411-916f-6c3be5beeec0</t>
  </si>
  <si>
    <t>3fa6866b-5e5b-e411-9c49-6c3be5befe08</t>
  </si>
  <si>
    <t>2014_ВЗ000000476</t>
  </si>
  <si>
    <t>SQLSvrDev 2014 SNGL OLP NL</t>
  </si>
  <si>
    <t>76734fad-5e5b-e411-9c49-6c3be5befe08</t>
  </si>
  <si>
    <t>d0397d70-3c5f-e411-955c-6c3be5beeee8</t>
  </si>
  <si>
    <t>79653c6b-535b-e411-90a7-6c3be5bebd68</t>
  </si>
  <si>
    <t>5ad2f0ee-bf64-e411-a995-6c3be5beeee8</t>
  </si>
  <si>
    <t>2014_ВЗ000000518</t>
  </si>
  <si>
    <t>ExchgSvrStd 2013 RUS OLP NL</t>
  </si>
  <si>
    <t>b5ce68c6-c064-e411-a995-6c3be5beeee8</t>
  </si>
  <si>
    <t>e2e77fca-605b-e411-9c49-6c3be5befe08</t>
  </si>
  <si>
    <t>d033c5de-5d5f-e411-955c-6c3be5beeee8</t>
  </si>
  <si>
    <t>b142b943-0560-e411-a995-6c3be5beeee8</t>
  </si>
  <si>
    <t>6ed96b5b-665f-e411-916f-6c3be5beeec0</t>
  </si>
  <si>
    <t>2014_АС000000486</t>
  </si>
  <si>
    <t>модули 4 шт.</t>
  </si>
  <si>
    <t>cd77a207-695f-e411-916f-6c3be5beeec0</t>
  </si>
  <si>
    <t>c88620f6-0b61-e411-9485-6c3be5befe08</t>
  </si>
  <si>
    <t>c2942c70-4e5b-e411-90a7-6c3be5bebd68</t>
  </si>
  <si>
    <t>f4758ab4-5f5b-e411-9c49-6c3be5befe08</t>
  </si>
  <si>
    <t>74ec301f-a65e-e411-916f-6c3be5beeec0</t>
  </si>
  <si>
    <t>ГБОУ СОШ им. Е.М. Зеленова п.г.т. Новосемейкино</t>
  </si>
  <si>
    <t>f9903726-a75e-e411-916f-6c3be5beeec0</t>
  </si>
  <si>
    <t>2536c0bc-7949-e411-8b7d-6c3be5bebd68</t>
  </si>
  <si>
    <t>2014_ВЗ000000503</t>
  </si>
  <si>
    <t>Комплект окт-ноя 2014</t>
  </si>
  <si>
    <t>772a2555-3860-e411-a995-6c3be5beeee8</t>
  </si>
  <si>
    <t>d764d552-695b-e411-90a7-6c3be5bebd68</t>
  </si>
  <si>
    <t>7f36cd46-695b-e411-90a7-6c3be5bebd68</t>
  </si>
  <si>
    <t>Швалева Татьяна Евгеньевна</t>
  </si>
  <si>
    <t>e534ab8c-695b-e411-90a7-6c3be5bebd68</t>
  </si>
  <si>
    <t>ce1b5822-5c5e-e411-90a7-6c3be5bebd68</t>
  </si>
  <si>
    <t>82b75618-7a49-e411-8b7d-6c3be5bebd68</t>
  </si>
  <si>
    <t>Закупка оргтехники 4 квартал</t>
  </si>
  <si>
    <t>b4c9944b-596a-e411-a995-6c3be5beeee8</t>
  </si>
  <si>
    <t>35895277-9969-e411-845e-6c3be5beeec0</t>
  </si>
  <si>
    <t>2014_ВЗ000000502</t>
  </si>
  <si>
    <t>SYMC MESSAGING GATEWAY 10.5 PER USER SUB LIC REWARDS BAND E ESSENTIAL 12 MONTHS</t>
  </si>
  <si>
    <t>ce213e39-3b6a-e411-845e-6c3be5beeec0</t>
  </si>
  <si>
    <t>4222b5e9-675b-e411-90a7-6c3be5bebd68</t>
  </si>
  <si>
    <t>09e85e3e-5f5b-e411-9c49-6c3be5befe08</t>
  </si>
  <si>
    <t>3cd2ff96-de64-e411-89c0-6c3be5bebd68</t>
  </si>
  <si>
    <t>206a5edc-9869-e411-845e-6c3be5beeec0</t>
  </si>
  <si>
    <t>ЦИУС ЕЭС - ЦИУС Волги</t>
  </si>
  <si>
    <t>d1cc9794-9969-e411-845e-6c3be5beeec0</t>
  </si>
  <si>
    <t>818365f1-c85a-e411-9c49-6c3be5befe08</t>
  </si>
  <si>
    <t>ebf4cc9f-3a60-e411-a995-6c3be5beeee8</t>
  </si>
  <si>
    <t>a8e27898-395f-e411-955c-6c3be5beeee8</t>
  </si>
  <si>
    <t>0848b4e4-7f5b-e411-916f-6c3be5beeec0</t>
  </si>
  <si>
    <t>тест 4</t>
  </si>
  <si>
    <t>27f17526-805b-e411-916f-6c3be5beeec0</t>
  </si>
  <si>
    <t>f7a0b1c4-b265-e411-a995-6c3be5beeee8</t>
  </si>
  <si>
    <t>163a1153-af64-e411-a995-6c3be5beeee8</t>
  </si>
  <si>
    <t>15f54c81-415b-e411-916f-6c3be5beeec0</t>
  </si>
  <si>
    <t>2014_АС000000536</t>
  </si>
  <si>
    <t>ab4abccb-a165-e411-a995-6c3be5beeee8</t>
  </si>
  <si>
    <t>04384be8-9c69-e411-845e-6c3be5beeec0</t>
  </si>
  <si>
    <t>6dbb9591-e058-e411-8f87-6c3be5befe08</t>
  </si>
  <si>
    <t>2014_АС000000485</t>
  </si>
  <si>
    <t>Память для серверов Lenovo</t>
  </si>
  <si>
    <t>04650b28-9169-e411-a995-6c3be5beeee8</t>
  </si>
  <si>
    <t>dd837203-625b-e411-9c49-6c3be5befe08</t>
  </si>
  <si>
    <t>a9f398cb-5c5f-e411-955c-6c3be5beeee8</t>
  </si>
  <si>
    <t>774c72df-2460-e411-a995-6c3be5beeee8</t>
  </si>
  <si>
    <t>МБУ средняя школа №41</t>
  </si>
  <si>
    <t>47094fd0-2560-e411-a995-6c3be5beeee8</t>
  </si>
  <si>
    <t>b36160a8-5d5b-e411-9c49-6c3be5befe08</t>
  </si>
  <si>
    <t>2014_ВЗ000000466</t>
  </si>
  <si>
    <t>e5917cdf-5d5b-e411-9c49-6c3be5befe08</t>
  </si>
  <si>
    <t>70890215-665b-e411-90a7-6c3be5bebd68</t>
  </si>
  <si>
    <t>МБОУ лицей «Технический» г.о. Самара</t>
  </si>
  <si>
    <t>7f93859e-675b-e411-90a7-6c3be5bebd68</t>
  </si>
  <si>
    <t>5d014b05-c965-e411-9485-6c3be5befe08</t>
  </si>
  <si>
    <t>538b1663-9065-e411-9485-6c3be5befe08</t>
  </si>
  <si>
    <t>32d0b7f7-ce65-e411-a995-6c3be5beeee8</t>
  </si>
  <si>
    <t>ЛОИС</t>
  </si>
  <si>
    <t>39d0b7f7-ce65-e411-a995-6c3be5beeee8</t>
  </si>
  <si>
    <t>6c18765c-e168-e411-a995-6c3be5beeee8</t>
  </si>
  <si>
    <t>b0f95b7d-c764-e411-89c0-6c3be5bebd68</t>
  </si>
  <si>
    <t>9b4f2723-9066-e411-a995-6c3be5beeee8</t>
  </si>
  <si>
    <t>2014_ВЗ000000372</t>
  </si>
  <si>
    <t>Продление Symantec Backup</t>
  </si>
  <si>
    <t>467be770-9066-e411-89c0-6c3be5bebd68</t>
  </si>
  <si>
    <t>8b095902-9b68-e411-a995-6c3be5beeee8</t>
  </si>
  <si>
    <t>dc48a216-7b5b-e411-916f-6c3be5beeec0</t>
  </si>
  <si>
    <t>add35f57-565b-e411-90a7-6c3be5bebd68</t>
  </si>
  <si>
    <t>2014_АС000000506</t>
  </si>
  <si>
    <t>покупка есет</t>
  </si>
  <si>
    <t>f4304a19-565b-e411-90a7-6c3be5bebd68</t>
  </si>
  <si>
    <t>ГКУЗ СО «Дом ребенка «Малютка»</t>
  </si>
  <si>
    <t>05eb11ea-4966-e411-9485-6c3be5befe08</t>
  </si>
  <si>
    <t>679a92c5-5d5b-e411-9c49-6c3be5befe08</t>
  </si>
  <si>
    <t>a1ff55c8-ff60-e411-a995-6c3be5beeee8</t>
  </si>
  <si>
    <t>Верона Сервис</t>
  </si>
  <si>
    <t>6c1bb7d7-ff60-e411-a995-6c3be5beeee8</t>
  </si>
  <si>
    <t>ce58b0e4-b465-e411-a995-6c3be5beeee8</t>
  </si>
  <si>
    <t>2014_АС000000528</t>
  </si>
  <si>
    <t>63564dc2-b164-e411-a995-6c3be5beeee8</t>
  </si>
  <si>
    <t>Софт-Тех</t>
  </si>
  <si>
    <t>96fecfcf-b164-e411-a995-6c3be5beeee8</t>
  </si>
  <si>
    <t>44dde760-915e-e411-9c49-6c3be5befe08</t>
  </si>
  <si>
    <t>5793d4c9-475b-e411-90a7-6c3be5bebd68</t>
  </si>
  <si>
    <t>cd66bc7e-5e5b-e411-9c49-6c3be5befe08</t>
  </si>
  <si>
    <t>2c703708-595e-e411-90a7-6c3be5bebd68</t>
  </si>
  <si>
    <t>79e4a19c-a65e-e411-916f-6c3be5beeec0</t>
  </si>
  <si>
    <t>2014_АС000000467</t>
  </si>
  <si>
    <t>a930f757-a65e-e411-916f-6c3be5beeec0</t>
  </si>
  <si>
    <t>МБОУ СОШ № 124 г.о. Самара</t>
  </si>
  <si>
    <t>e4e17eb5-a65e-e411-916f-6c3be5beeec0</t>
  </si>
  <si>
    <t>2014_ИС000000099</t>
  </si>
  <si>
    <t>e099ee65-6a5b-e411-90a7-6c3be5bebd68</t>
  </si>
  <si>
    <t>d8dc8a3a-a565-e411-a995-6c3be5beeee8</t>
  </si>
  <si>
    <t>МБОУ СОШ № 66 г.о. Самара</t>
  </si>
  <si>
    <t>6e07e801-a765-e411-a995-6c3be5beeee8</t>
  </si>
  <si>
    <t>90d21f45-ff5f-e411-a995-6c3be5beeee8</t>
  </si>
  <si>
    <t>bd64e005-645b-e411-9c49-6c3be5befe08</t>
  </si>
  <si>
    <t>2014_АС000000446</t>
  </si>
  <si>
    <t>диск для ЗАГС</t>
  </si>
  <si>
    <t>7b51e764-645b-e411-9c49-6c3be5befe08</t>
  </si>
  <si>
    <t>4f376e02-a564-e411-a995-6c3be5beeee8</t>
  </si>
  <si>
    <t>0c4b68a0-c064-e411-a995-6c3be5beeee8</t>
  </si>
  <si>
    <t>028dd36f-3260-e411-90fc-6c3be5beeec0</t>
  </si>
  <si>
    <t>2014_ИС000000098</t>
  </si>
  <si>
    <t>6406c514-3260-e411-90fc-6c3be5beeec0</t>
  </si>
  <si>
    <t>МБУ СОШ № 63</t>
  </si>
  <si>
    <t>2ed41196-3260-e411-90fc-6c3be5beeec0</t>
  </si>
  <si>
    <t>79dca2c5-d468-e411-a995-6c3be5beeee8</t>
  </si>
  <si>
    <t>41e59753-7369-e411-a995-6c3be5beeee8</t>
  </si>
  <si>
    <t>2cf77c08-4f66-e411-a995-6c3be5beeee8</t>
  </si>
  <si>
    <t>2d0120d6-5d5b-e411-955c-6c3be5beeee8</t>
  </si>
  <si>
    <t>2014_АС000000458</t>
  </si>
  <si>
    <t>Дистрибутив</t>
  </si>
  <si>
    <t>25c200ee-5d5b-e411-955c-6c3be5beeee8</t>
  </si>
  <si>
    <t>609ddda6-3d66-e411-9485-6c3be5befe08</t>
  </si>
  <si>
    <t>коробка каспера</t>
  </si>
  <si>
    <t>90ff6bba-4166-e411-9485-6c3be5befe08</t>
  </si>
  <si>
    <t>1e39d395-3160-e411-a995-6c3be5beeee8</t>
  </si>
  <si>
    <t>2014_ВЗ000000526</t>
  </si>
  <si>
    <t>BlackWire C320M (PL-С320M),проводная гарнитура,USB, MOC, Lync</t>
  </si>
  <si>
    <t>432b20c9-630a-df11-94a2-00155d0a0331</t>
  </si>
  <si>
    <t>Бур,ООО,строительная компания</t>
  </si>
  <si>
    <t>8944b4d5-3160-e411-a995-6c3be5beeee8</t>
  </si>
  <si>
    <t>894e3086-465b-e411-90a7-6c3be5bebd68</t>
  </si>
  <si>
    <t>855e1c01-ef64-e411-845e-6c3be5beeec0</t>
  </si>
  <si>
    <t>2014_АС000000409</t>
  </si>
  <si>
    <t>63c2252c-f264-e411-89c0-6c3be5bebd68</t>
  </si>
  <si>
    <t>7e0d2c69-c364-e411-845e-6c3be5beeec0</t>
  </si>
  <si>
    <t>Рибейт ЛК</t>
  </si>
  <si>
    <t>67d05e96-c364-e411-845e-6c3be5beeec0</t>
  </si>
  <si>
    <t>0ae563d6-405f-e411-916f-6c3be5beeec0</t>
  </si>
  <si>
    <t>f52a3fb2-8366-e411-a995-6c3be5beeee8</t>
  </si>
  <si>
    <t>a0531032-6c5b-e411-9c49-6c3be5befe08</t>
  </si>
  <si>
    <t>2014_ВЗ000000007</t>
  </si>
  <si>
    <t>ee47f5a2-6c5b-e411-9c49-6c3be5befe08</t>
  </si>
  <si>
    <t>924c91f9-b664-e411-89c0-6c3be5bebd68</t>
  </si>
  <si>
    <t>2e0805cf-9665-e411-a995-6c3be5beeee8</t>
  </si>
  <si>
    <t>601805f8-615b-e411-9c49-6c3be5befe08</t>
  </si>
  <si>
    <t>6c3eb3c5-3b60-e411-a995-6c3be5beeee8</t>
  </si>
  <si>
    <t>6a064211-0360-e411-a995-6c3be5beeee8</t>
  </si>
  <si>
    <t>2171a038-3c60-e411-a995-6c3be5beeee8</t>
  </si>
  <si>
    <t>347a5ce4-fd60-e411-a995-6c3be5beeee8</t>
  </si>
  <si>
    <t>Арго</t>
  </si>
  <si>
    <t>5e89a347-fe60-e411-a995-6c3be5beeee8</t>
  </si>
  <si>
    <t>2014_ВЗ000000546</t>
  </si>
  <si>
    <t>5346cfb4-596a-e411-a995-6c3be5beeee8</t>
  </si>
  <si>
    <t>fba4a262-415b-e411-916f-6c3be5beeec0</t>
  </si>
  <si>
    <t>a26f32b4-d460-e411-845e-6c3be5beeec0</t>
  </si>
  <si>
    <t>Ребейты 3 квартал (сделка Первобанк)</t>
  </si>
  <si>
    <t>84d7acfe-d460-e411-845e-6c3be5beeec0</t>
  </si>
  <si>
    <t>4d5ffa03-575b-e411-90a7-6c3be5bebd68</t>
  </si>
  <si>
    <t>6689392f-545b-e411-90a7-6c3be5bebd68</t>
  </si>
  <si>
    <t>27196985-535b-e411-90a7-6c3be5bebd68</t>
  </si>
  <si>
    <t>e0d40b6a-4b66-e411-a995-6c3be5beeee8</t>
  </si>
  <si>
    <t>cd388592-bd60-e411-89c0-6c3be5bebd68</t>
  </si>
  <si>
    <t>2014_ИС000000089</t>
  </si>
  <si>
    <t>Поставка жёстких дисков в ФИНКА</t>
  </si>
  <si>
    <t>69441be9-8366-e411-a995-6c3be5beeee8</t>
  </si>
  <si>
    <t>c67d45d6-9166-e411-89c0-6c3be5bebd68</t>
  </si>
  <si>
    <t>fdfa45d8-ee64-e411-845e-6c3be5beeec0</t>
  </si>
  <si>
    <t>ГБОУ СОШ №1 города Похвистнево</t>
  </si>
  <si>
    <t>ee59531e-ef64-e411-845e-6c3be5beeec0</t>
  </si>
  <si>
    <t>b55aa518-5d5e-e411-90a7-6c3be5bebd68</t>
  </si>
  <si>
    <t>c606c146-575f-e411-955c-6c3be5beeee8</t>
  </si>
  <si>
    <t>362188dd-b368-e411-a995-6c3be5beeee8</t>
  </si>
  <si>
    <t>9ece2b19-da60-e411-a995-6c3be5beeee8</t>
  </si>
  <si>
    <t>759d53a9-6e5b-e411-9c49-6c3be5befe08</t>
  </si>
  <si>
    <t>df7795ce-0261-e411-a995-6c3be5beeee8</t>
  </si>
  <si>
    <t>f2d3e61d-a650-e411-a523-6c3be5befe08</t>
  </si>
  <si>
    <t>Массив E2724 System Enclosure</t>
  </si>
  <si>
    <t>e5ac3887-5a5e-e411-90a7-6c3be5bebd68</t>
  </si>
  <si>
    <t>5a34d1da-3760-e411-a995-6c3be5beeee8</t>
  </si>
  <si>
    <t>b886ed72-0e60-e411-a995-6c3be5beeee8</t>
  </si>
  <si>
    <t>f32f1b3d-7c5b-e411-916f-6c3be5beeec0</t>
  </si>
  <si>
    <t>4d8f3a60-ff5f-e411-a995-6c3be5beeee8</t>
  </si>
  <si>
    <t>70a675d1-8f65-e411-9485-6c3be5befe08</t>
  </si>
  <si>
    <t>АйТи-трейдер-софт</t>
  </si>
  <si>
    <t>24a2dcb0-5b6a-e411-845e-6c3be5beeec0</t>
  </si>
  <si>
    <t>b81fc577-415b-e411-916f-6c3be5beeec0</t>
  </si>
  <si>
    <t>1ce281e0-d660-e411-89c0-6c3be5bebd68</t>
  </si>
  <si>
    <t>d958486b-415b-e411-916f-6c3be5beeec0</t>
  </si>
  <si>
    <t>3206dc37-685b-e411-90a7-6c3be5bebd68</t>
  </si>
  <si>
    <t>0211f03c-625b-e411-9c49-6c3be5befe08</t>
  </si>
  <si>
    <t>77335e46-b065-e411-a995-6c3be5beeee8</t>
  </si>
  <si>
    <t>27731dff-435f-e411-916f-6c3be5beeec0</t>
  </si>
  <si>
    <t>2014_АС000000557</t>
  </si>
  <si>
    <t>d62074c0-9769-e411-9485-6c3be5befe08</t>
  </si>
  <si>
    <t>491b7ffc-0960-e411-a995-6c3be5beeee8</t>
  </si>
  <si>
    <t>11dc58af-8f68-e411-9485-6c3be5befe08</t>
  </si>
  <si>
    <t>4f8c7ba4-5e66-e411-a995-6c3be5beeee8</t>
  </si>
  <si>
    <t>1b27916c-3b60-e411-a995-6c3be5beeee8</t>
  </si>
  <si>
    <t>798b878b-4f5b-e411-90a7-6c3be5bebd68</t>
  </si>
  <si>
    <t>0d318cb3-bd60-e411-89c0-6c3be5bebd68</t>
  </si>
  <si>
    <t>4ef51964-7b44-e411-a523-6c3be5befe08</t>
  </si>
  <si>
    <t>Медиа сервер</t>
  </si>
  <si>
    <t>7baa9f87-525b-e411-90a7-6c3be5bebd68</t>
  </si>
  <si>
    <t>893e563c-b760-e411-89c0-6c3be5bebd68</t>
  </si>
  <si>
    <t>85ad30c7-5a6a-e411-845e-6c3be5beeec0</t>
  </si>
  <si>
    <t>2518de3c-0f60-e411-a995-6c3be5beeee8</t>
  </si>
  <si>
    <t>15d644d6-4a66-e411-a995-6c3be5beeee8</t>
  </si>
  <si>
    <t>05b0b61b-9a69-e411-845e-6c3be5beeec0</t>
  </si>
  <si>
    <t>2014_ВЗ000000510</t>
  </si>
  <si>
    <t>e97d1539-f0e8-dc11-a7d4-00145e5a5d70</t>
  </si>
  <si>
    <t>Курумоч, международный аэропорт, ОАО</t>
  </si>
  <si>
    <t>de1d2035-9a69-e411-845e-6c3be5beeec0</t>
  </si>
  <si>
    <t>111a0adf-3260-e411-a995-6c3be5beeee8</t>
  </si>
  <si>
    <t>8b0d4e84-a965-e411-a995-6c3be5beeee8</t>
  </si>
  <si>
    <t>b54e9432-9065-e411-9485-6c3be5befe08</t>
  </si>
  <si>
    <t>ab69e936-7849-e411-8b7d-6c3be5bebd68</t>
  </si>
  <si>
    <t>Рибейты ЛК по ЗП ВЗ000000420</t>
  </si>
  <si>
    <t>1487092f-e264-e411-a995-6c3be5beeee8</t>
  </si>
  <si>
    <t>56ecc079-0960-e411-a995-6c3be5beeee8</t>
  </si>
  <si>
    <t>d363beed-596a-e411-845e-6c3be5beeec0</t>
  </si>
  <si>
    <t>81675569-5d6a-e411-845e-6c3be5beeec0</t>
  </si>
  <si>
    <t>id 1C</t>
  </si>
  <si>
    <t>2000000011</t>
  </si>
  <si>
    <t>2000000012</t>
  </si>
  <si>
    <t>2000000010</t>
  </si>
  <si>
    <t>2000000006</t>
  </si>
  <si>
    <t>2000000002</t>
  </si>
  <si>
    <t>2000000001</t>
  </si>
  <si>
    <t>2000000008</t>
  </si>
  <si>
    <t>2000000004</t>
  </si>
  <si>
    <t>2000000015</t>
  </si>
  <si>
    <t>2000000003</t>
  </si>
  <si>
    <t>2000000007</t>
  </si>
  <si>
    <t>2000000009</t>
  </si>
  <si>
    <t>2000000013</t>
  </si>
  <si>
    <t>2000000016</t>
  </si>
  <si>
    <t>2135561a-5e6a-e411-a995-6c3be5beeee8</t>
  </si>
  <si>
    <t>2014_ВЗ000000539</t>
  </si>
  <si>
    <t>Лицензии МС 4 квартал</t>
  </si>
  <si>
    <t>a1b56d32-5e6a-e411-a995-6c3be5beeee8</t>
  </si>
  <si>
    <t>f29e2e32-af5e-e411-b197-6c3be5be3e70</t>
  </si>
  <si>
    <t>Тест_повторяющаяся сделка</t>
  </si>
  <si>
    <t>d14d622b-fc6a-e411-9883-6c3be5beeee8</t>
  </si>
  <si>
    <t>f1ee72d2-fd6a-e411-9883-6c3be5beeee8</t>
  </si>
  <si>
    <t>4b2be09f-246b-e411-9883-6c3be5beeee8</t>
  </si>
  <si>
    <t>7c6cf840-026b-e411-b75b-6c3be5befe08</t>
  </si>
  <si>
    <t>97bd39fc-076b-e411-8be8-6c3be5bebd68</t>
  </si>
  <si>
    <t>1461c39a-f34d-e411-8b7d-6c3be5bebd68</t>
  </si>
  <si>
    <t>54abf8ae-266b-e411-8be8-6c3be5bebd68</t>
  </si>
  <si>
    <t>9a16358b-646a-e411-a995-6c3be5beeee8</t>
  </si>
  <si>
    <t>2014_ИС000000121</t>
  </si>
  <si>
    <t>b2d29b5d-646a-e411-a995-6c3be5beeee8</t>
  </si>
  <si>
    <t>ГБОУ СПО «ГТ м.р. К»</t>
  </si>
  <si>
    <t>ffbb80a5-646a-e411-a995-6c3be5beeee8</t>
  </si>
  <si>
    <t>c062dc96-fc6a-e411-9883-6c3be5beeee8</t>
  </si>
  <si>
    <t>2c4f0e0c-ff6a-e411-8be8-6c3be5bebd68</t>
  </si>
  <si>
    <t>8cc7002a-ef59-e411-8963-6c3be5beeec0</t>
  </si>
  <si>
    <t>2014_ВЗ000000508</t>
  </si>
  <si>
    <t>Iphone 6 plus 64 GB</t>
  </si>
  <si>
    <t>5feec342-306b-e411-9883-6c3be5beeee8</t>
  </si>
  <si>
    <t>638d01ef-156b-e411-b80a-6c3be5beeec0</t>
  </si>
  <si>
    <t>2014_ВЗ000000531</t>
  </si>
  <si>
    <t>сервер rx100</t>
  </si>
  <si>
    <t>15b0e202-166b-e411-b80a-6c3be5beeec0</t>
  </si>
  <si>
    <t>5a621af9-676a-e411-a995-6c3be5beeee8</t>
  </si>
  <si>
    <t>2014_ИС000000123</t>
  </si>
  <si>
    <t>2deaa8d1-676a-e411-a995-6c3be5beeee8</t>
  </si>
  <si>
    <t>МАОУ «СОШ №8»</t>
  </si>
  <si>
    <t>0f72a32b-6c6a-e411-a995-6c3be5beeee8</t>
  </si>
  <si>
    <t>cadaf592-8c48-e411-ae87-6c3be5beeec0</t>
  </si>
  <si>
    <t>2014_ВЗ000000453</t>
  </si>
  <si>
    <t>Поставка сетевого оборудования</t>
  </si>
  <si>
    <t>ba945425-f6c4-dc11-bea1-0003ffa5cc72</t>
  </si>
  <si>
    <t>САМАРСКИЙ ГОС.ТЕХНИЧЕСКИЙ УНИВЕРСИТЕТ</t>
  </si>
  <si>
    <t>31ece003-f56a-e411-9883-6c3be5beeee8</t>
  </si>
  <si>
    <t>bc758573-8d48-e411-ae87-6c3be5beeec0</t>
  </si>
  <si>
    <t>2014_ВЗ000000452</t>
  </si>
  <si>
    <t>Поставка интерактивных дисплеев, компьютерной техники, оргтехники</t>
  </si>
  <si>
    <t>67a5ee31-f56a-e411-9883-6c3be5beeee8</t>
  </si>
  <si>
    <t>f27ef94c-616a-e411-a995-6c3be5beeee8</t>
  </si>
  <si>
    <t>2014_ВЗ000000549</t>
  </si>
  <si>
    <t>Рабочее Место ноябрь 2014</t>
  </si>
  <si>
    <t>826b7561-616a-e411-a995-6c3be5beeee8</t>
  </si>
  <si>
    <t>f5be5ac0-585f-e411-916f-6c3be5beeec0</t>
  </si>
  <si>
    <t>Приобретение WinRAR</t>
  </si>
  <si>
    <t>44a2593b-f66a-e411-9883-6c3be5beeee8</t>
  </si>
  <si>
    <t>af13d879-5ad4-da11-a0ae-000cf1fd11c5</t>
  </si>
  <si>
    <t>Евросеть</t>
  </si>
  <si>
    <t>c3762172-306b-e411-9883-6c3be5beeee8</t>
  </si>
  <si>
    <t>578f11b3-c46b-e411-9883-6c3be5beeee8</t>
  </si>
  <si>
    <t>265db59c-ec6b-e411-9883-6c3be5beeee8</t>
  </si>
  <si>
    <t>РРСи+</t>
  </si>
  <si>
    <t>6eee19ad-ec6b-e411-9883-6c3be5beeee8</t>
  </si>
  <si>
    <t>ff06a5b9-ea6b-e411-b80a-6c3be5beeec0</t>
  </si>
  <si>
    <t>2014_АС000000556</t>
  </si>
  <si>
    <t>касп</t>
  </si>
  <si>
    <t>a4ba22dd-ea6b-e411-b80a-6c3be5beeec0</t>
  </si>
  <si>
    <t>6c346e87-cc6b-e411-9883-6c3be5beeee8</t>
  </si>
  <si>
    <t>2014_ВЗ000000536</t>
  </si>
  <si>
    <t>7538b4d3-cd6b-e411-9883-6c3be5beeee8</t>
  </si>
  <si>
    <t>3a771eec-d86b-e411-9883-6c3be5beeee8</t>
  </si>
  <si>
    <t>444e3f44-dd6b-e411-9883-6c3be5beeee8</t>
  </si>
  <si>
    <t>d53f4b41-d06b-e411-9883-6c3be5beeee8</t>
  </si>
  <si>
    <t>127f8085-3a6b-e411-8be8-6c3be5bebd68</t>
  </si>
  <si>
    <t>71c14e78-416b-e411-9883-6c3be5beeee8</t>
  </si>
  <si>
    <t>eb709ff9-ca6b-e411-9883-6c3be5beeee8</t>
  </si>
  <si>
    <t>c0aeed9c-d16b-e411-9883-6c3be5beeee8</t>
  </si>
  <si>
    <t>f2c8ecf8-cd6b-e411-9883-6c3be5beeee8</t>
  </si>
  <si>
    <t>80803c41-d36b-e411-9883-6c3be5beeee8</t>
  </si>
  <si>
    <t>2014_ВЗ000000485</t>
  </si>
  <si>
    <t>e08b3399-346b-e411-9883-6c3be5beeee8</t>
  </si>
  <si>
    <t>АЛТЭКС-СОФТ</t>
  </si>
  <si>
    <t>27a12ec5-346b-e411-9883-6c3be5beeee8</t>
  </si>
  <si>
    <t>a9ea649c-416b-e411-9883-6c3be5beeee8</t>
  </si>
  <si>
    <t>c872e447-dc6b-e411-9883-6c3be5beeee8</t>
  </si>
  <si>
    <t>0e6a39fd-ed6b-e411-9883-6c3be5beeee8</t>
  </si>
  <si>
    <t>6e9440f7-c76b-e411-9883-6c3be5beeee8</t>
  </si>
  <si>
    <t>2014_АС000000543</t>
  </si>
  <si>
    <t>70902ae7-c76b-e411-9883-6c3be5beeee8</t>
  </si>
  <si>
    <t>Государственное казенное учреждение Самарской области «Гостинично-представительский комплекс»</t>
  </si>
  <si>
    <t>8dbebb67-c86b-e411-9883-6c3be5beeee8</t>
  </si>
  <si>
    <t>3a4ad9a8-ca6b-e411-9883-6c3be5beeee8</t>
  </si>
  <si>
    <t>0727c4ab-d56b-e411-9883-6c3be5beeee8</t>
  </si>
  <si>
    <t>8892720f-d16b-e411-9883-6c3be5beeee8</t>
  </si>
  <si>
    <t>a69e270c-c86b-e411-9883-6c3be5beeee8</t>
  </si>
  <si>
    <t>Студия «ВиЭль»</t>
  </si>
  <si>
    <t>1faecc1a-c86b-e411-9883-6c3be5beeee8</t>
  </si>
  <si>
    <t>8592720f-d16b-e411-9883-6c3be5beeee8</t>
  </si>
  <si>
    <t>3aa3da51-cb6b-e411-9883-6c3be5beeee8</t>
  </si>
  <si>
    <t>Тестовая сделка 14.11</t>
  </si>
  <si>
    <t>bb60d2c9-db10-e411-a01f-6c3be5beeec0</t>
  </si>
  <si>
    <t>«Самарский Областной Клинический Кардиологический Диспансер» (СОККД)</t>
  </si>
  <si>
    <t>f0c778a5-d26b-e411-9883-6c3be5beeee8</t>
  </si>
  <si>
    <t>11fd022c-7232-e311-a67d-00155d0a8c69</t>
  </si>
  <si>
    <t>Технус-сети</t>
  </si>
  <si>
    <t>de94bc69-d759-e411-8f87-6c3be5befe08</t>
  </si>
  <si>
    <t>2014_ВЗ000000509</t>
  </si>
  <si>
    <t>00677a45-3f18-e211-b8b7-00155d0a8c2e</t>
  </si>
  <si>
    <t>Концерн Автоматика</t>
  </si>
  <si>
    <t>73324063-cd6b-e411-9883-6c3be5beeee8</t>
  </si>
  <si>
    <t>608738eb-c46b-e411-9883-6c3be5beeee8</t>
  </si>
  <si>
    <t>5f538507-f66b-e411-9883-6c3be5beeee8</t>
  </si>
  <si>
    <t>2014_АС000000526</t>
  </si>
  <si>
    <t>Продление на 2 года ЛК  27 лицензий</t>
  </si>
  <si>
    <t>8eb0e719-3e4a-e411-8b7d-6c3be5bebd68</t>
  </si>
  <si>
    <t>СЗНРО-проект</t>
  </si>
  <si>
    <t>63219291-f66b-e411-9883-6c3be5beeee8</t>
  </si>
  <si>
    <t>5493d499-d26b-e411-9883-6c3be5beeee8</t>
  </si>
  <si>
    <t>a7186c08-dd6b-e411-9883-6c3be5beeee8</t>
  </si>
  <si>
    <t>d0d17882-d96b-e411-9883-6c3be5beeee8</t>
  </si>
  <si>
    <t>21fff62e-376b-e411-9883-6c3be5beeee8</t>
  </si>
  <si>
    <t>5c2b1e58-dc6b-e411-9883-6c3be5beeee8</t>
  </si>
  <si>
    <t>0634c8a4-dc6b-e411-9883-6c3be5beeee8</t>
  </si>
  <si>
    <t>6bfb307f-386b-e411-9883-6c3be5beeee8</t>
  </si>
  <si>
    <t>f8ad1054-d46b-e411-9883-6c3be5beeee8</t>
  </si>
  <si>
    <t>e0df4862-d16b-e411-9883-6c3be5beeee8</t>
  </si>
  <si>
    <t>e61b22c7-ca6b-e411-9883-6c3be5beeee8</t>
  </si>
  <si>
    <t>19d36ed5-356b-e411-9883-6c3be5beeee8</t>
  </si>
  <si>
    <t>aa8949fe-356b-e411-9883-6c3be5beeee8</t>
  </si>
  <si>
    <t>Распечатывать листы в Power View возможно только по одному.</t>
  </si>
  <si>
    <t>Перейдите к нужному листу и повторите попытку.</t>
  </si>
  <si>
    <t>Сумма с направлением</t>
  </si>
  <si>
    <t>Подразделение 1</t>
  </si>
  <si>
    <t>Подразделение 2</t>
  </si>
  <si>
    <t>Подразделение 3</t>
  </si>
  <si>
    <t>Подразделение 4</t>
  </si>
  <si>
    <t>Подразделение 5</t>
  </si>
  <si>
    <t>Подразделение 6</t>
  </si>
  <si>
    <t>Подразделение 7</t>
  </si>
  <si>
    <t>Подразделение 8</t>
  </si>
  <si>
    <t>Подразделение 9</t>
  </si>
  <si>
    <t>Подразделение 10</t>
  </si>
  <si>
    <t>Подразделение 11</t>
  </si>
  <si>
    <t>Подразделение 12</t>
  </si>
  <si>
    <t>Подразделение 13</t>
  </si>
  <si>
    <t xml:space="preserve"> ПФ</t>
  </si>
  <si>
    <t xml:space="preserve"> ВК</t>
  </si>
  <si>
    <t>Компания 1</t>
  </si>
  <si>
    <t>Компания 2</t>
  </si>
  <si>
    <t>Компания 3</t>
  </si>
  <si>
    <t>Компания 4</t>
  </si>
  <si>
    <t>Компания 5</t>
  </si>
  <si>
    <t>Компания 6</t>
  </si>
  <si>
    <t>Компания 7</t>
  </si>
  <si>
    <t>Компания 8</t>
  </si>
  <si>
    <t>Компания 9</t>
  </si>
  <si>
    <t>Наименование</t>
  </si>
  <si>
    <t>ЦО 1</t>
  </si>
  <si>
    <t>ЦО 2</t>
  </si>
  <si>
    <t>ЦО 3</t>
  </si>
  <si>
    <t>ЦО 4</t>
  </si>
  <si>
    <t>ЦО 5</t>
  </si>
  <si>
    <t>ЦО 6</t>
  </si>
  <si>
    <t>ЦО 7</t>
  </si>
  <si>
    <t>ЦО 8</t>
  </si>
  <si>
    <t>ЦО 9</t>
  </si>
  <si>
    <t>ЦО 10</t>
  </si>
  <si>
    <t>ЦО 11</t>
  </si>
  <si>
    <t>ЦО 12</t>
  </si>
  <si>
    <t>ЦО 13</t>
  </si>
  <si>
    <t>ЦО 14</t>
  </si>
  <si>
    <t>ЦО 15</t>
  </si>
  <si>
    <t>ЦО 16</t>
  </si>
  <si>
    <t>ЦО 17</t>
  </si>
  <si>
    <t>ЦО 18</t>
  </si>
  <si>
    <t>ЦО 19</t>
  </si>
  <si>
    <t>ЦО 20</t>
  </si>
  <si>
    <t>Прочие</t>
  </si>
  <si>
    <t>200000002: Прочие</t>
  </si>
  <si>
    <t>ВебЗавод АО</t>
  </si>
  <si>
    <t>40817810600000627279</t>
  </si>
  <si>
    <t>40702810954400003282</t>
  </si>
  <si>
    <t>000000018</t>
  </si>
  <si>
    <t>Айти-интегратор ООО</t>
  </si>
  <si>
    <t>2000000018</t>
  </si>
  <si>
    <t>40817810304710080184</t>
  </si>
  <si>
    <t>40817810700000014216</t>
  </si>
  <si>
    <t>Подразделение2</t>
  </si>
  <si>
    <t xml:space="preserve">1. Excel 2013/2016 ProPlus. Пробную версию можно скачать </t>
  </si>
  <si>
    <t>здесь</t>
  </si>
  <si>
    <t>2. Нажать на кнопку "Разрешить редактирование" на плашке</t>
  </si>
  <si>
    <t>3. Нажать на кнопку "Включить содержимое" на плашке</t>
  </si>
  <si>
    <t>Примеры отчетов на следующих листах</t>
  </si>
  <si>
    <t>Для их работы требуется:</t>
  </si>
  <si>
    <t>4. Перейти на любой следующий лист. До выполнения п.п.2 и 3 отчеты работать не будут!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</si>
</sst>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\ &quot;р.&quot;_-;\-* #,##0.00\ &quot;р.&quot;_-;_-* &quot;-&quot;??\ &quot;р.&quot;_-;_-@_-"/>
    <numFmt numFmtId="165" formatCode="_-* #,##0\ &quot;р.&quot;_-;\-* #,##0\ &quot;р.&quot;_-;_-* &quot;-&quot;??\ &quot;р.&quot;_-;_-@_-"/>
  </numFmts>
  <fonts count="2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pivotButton="1"/>
    <xf numFmtId="0" fontId="0" fillId="0" borderId="0" xfId="0"/>
    <xf numFmtId="0" fontId="0" fillId="0" borderId="10" xfId="0" applyFont="1" applyBorder="1"/>
    <xf numFmtId="0" fontId="0" fillId="33" borderId="11" xfId="0" applyFont="1" applyFill="1" applyBorder="1"/>
    <xf numFmtId="0" fontId="13" fillId="34" borderId="13" xfId="0" applyFont="1" applyFill="1" applyBorder="1"/>
    <xf numFmtId="0" fontId="13" fillId="34" borderId="12" xfId="0" applyFont="1" applyFill="1" applyBorder="1"/>
    <xf numFmtId="0" fontId="18" fillId="33" borderId="11" xfId="0" applyFont="1" applyFill="1" applyBorder="1"/>
    <xf numFmtId="0" fontId="16" fillId="0" borderId="0" xfId="0" applyFont="1"/>
    <xf numFmtId="0" fontId="0" fillId="0" borderId="0" xfId="0" applyAlignment="1">
      <alignment horizontal="center" vertical="top" wrapText="1"/>
    </xf>
    <xf numFmtId="1" fontId="13" fillId="34" borderId="12" xfId="0" applyNumberFormat="1" applyFont="1" applyFill="1" applyBorder="1"/>
    <xf numFmtId="1" fontId="0" fillId="33" borderId="11" xfId="0" applyNumberFormat="1" applyFont="1" applyFill="1" applyBorder="1"/>
    <xf numFmtId="1" fontId="0" fillId="0" borderId="0" xfId="0" applyNumberFormat="1"/>
    <xf numFmtId="1" fontId="18" fillId="33" borderId="11" xfId="0" applyNumberFormat="1" applyFont="1" applyFill="1" applyBorder="1"/>
    <xf numFmtId="1" fontId="0" fillId="0" borderId="11" xfId="0" applyNumberFormat="1" applyFont="1" applyBorder="1"/>
    <xf numFmtId="0" fontId="0" fillId="0" borderId="0" xfId="0" applyAlignment="1">
      <alignment horizontal="center" vertical="top" wrapText="1"/>
    </xf>
    <xf numFmtId="14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applyBorder="1"/>
    <xf numFmtId="4" fontId="0" fillId="0" borderId="0" xfId="0" applyNumberFormat="1" applyBorder="1"/>
    <xf numFmtId="0" fontId="14" fillId="0" borderId="0" xfId="0" pivotButton="1" applyFont="1"/>
    <xf numFmtId="0" fontId="14" fillId="0" borderId="0" xfId="0" applyFont="1"/>
    <xf numFmtId="0" fontId="0" fillId="0" borderId="0" xfId="0" applyNumberFormat="1"/>
    <xf numFmtId="14" fontId="0" fillId="0" borderId="0" xfId="0" applyNumberFormat="1" applyBorder="1"/>
    <xf numFmtId="0" fontId="0" fillId="0" borderId="0" xfId="0" applyAlignment="1">
      <alignment vertical="top" wrapText="1"/>
    </xf>
    <xf numFmtId="2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43" applyNumberFormat="1" applyFont="1" applyAlignment="1">
      <alignment horizontal="center"/>
    </xf>
    <xf numFmtId="165" fontId="0" fillId="0" borderId="0" xfId="43" applyNumberFormat="1" applyFont="1"/>
    <xf numFmtId="0" fontId="0" fillId="0" borderId="0" xfId="0" applyBorder="1" applyAlignment="1">
      <alignment horizontal="center" vertical="center"/>
    </xf>
    <xf numFmtId="165" fontId="0" fillId="0" borderId="0" xfId="43" applyNumberFormat="1" applyFont="1" applyBorder="1"/>
    <xf numFmtId="0" fontId="0" fillId="0" borderId="0" xfId="0" applyAlignment="1">
      <alignment horizontal="center" vertical="top" wrapText="1"/>
    </xf>
    <xf numFmtId="0" fontId="0" fillId="0" borderId="0" xfId="0" applyAlignment="1">
      <alignment vertical="center" wrapText="1"/>
    </xf>
    <xf numFmtId="43" fontId="0" fillId="0" borderId="0" xfId="44" applyFont="1"/>
    <xf numFmtId="2" fontId="0" fillId="0" borderId="12" xfId="0" applyNumberFormat="1" applyBorder="1"/>
    <xf numFmtId="2" fontId="0" fillId="0" borderId="0" xfId="0" applyNumberFormat="1"/>
    <xf numFmtId="0" fontId="16" fillId="35" borderId="0" xfId="0" applyFont="1" applyFill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21" fillId="0" borderId="0" xfId="0" applyFont="1"/>
    <xf numFmtId="0" fontId="22" fillId="0" borderId="0" xfId="45"/>
  </cellXfs>
  <cellStyles count="46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Гиперссылка" xfId="45" builtinId="8"/>
    <cellStyle name="Денежный 2" xfId="43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Финансовый" xfId="44" builtinId="3"/>
    <cellStyle name="Хороший" xfId="6" builtinId="26" customBuiltin="1"/>
  </cellStyles>
  <dxfs count="10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27" formatCode="dd/mm/yy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_-* #,##0\ &quot;р.&quot;_-;\-* #,##0\ &quot;р.&quot;_-;_-* &quot;-&quot;??\ &quot;р.&quot;_-;_-@_-"/>
    </dxf>
    <dxf>
      <numFmt numFmtId="165" formatCode="_-* #,##0\ &quot;р.&quot;_-;\-* #,##0\ &quot;р.&quot;_-;_-* &quot;-&quot;??\ &quot;р.&quot;_-;_-@_-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alignment horizontal="left" readingOrder="0"/>
    </dxf>
    <dxf>
      <font>
        <color rgb="FFFF0000"/>
      </font>
    </dxf>
    <dxf>
      <font>
        <color rgb="FFFF0000"/>
      </font>
    </dxf>
    <dxf>
      <numFmt numFmtId="4" formatCode="#,##0.00"/>
    </dxf>
    <dxf>
      <font>
        <color rgb="FFFF0000"/>
      </font>
    </dxf>
    <dxf>
      <font>
        <color rgb="FFFF0000"/>
      </font>
    </dxf>
    <dxf>
      <numFmt numFmtId="4" formatCode="#,##0.00"/>
    </dxf>
    <dxf>
      <font>
        <color rgb="FFFF0000"/>
      </font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5" defaultTableStyle="TableStyleMedium2" defaultPivotStyle="PivotStyleLight16">
    <tableStyle name="TableStyleQueryError" pivot="0" count="3">
      <tableStyleElement type="wholeTable" dxfId="108"/>
      <tableStyleElement type="headerRow" dxfId="107"/>
      <tableStyleElement type="firstRowStripe" dxfId="106"/>
    </tableStyle>
    <tableStyle name="TableStyleQueryInfo" pivot="0" count="3">
      <tableStyleElement type="wholeTable" dxfId="105"/>
      <tableStyleElement type="headerRow" dxfId="104"/>
      <tableStyleElement type="firstRowStripe" dxfId="103"/>
    </tableStyle>
    <tableStyle name="TableStyleQueryPreview" pivot="0" count="3">
      <tableStyleElement type="wholeTable" dxfId="102"/>
      <tableStyleElement type="headerRow" dxfId="101"/>
      <tableStyleElement type="firstRowStripe" dxfId="100"/>
    </tableStyle>
    <tableStyle name="TableStyleQueryResult" pivot="0" count="3">
      <tableStyleElement type="wholeTable" dxfId="99"/>
      <tableStyleElement type="headerRow" dxfId="98"/>
      <tableStyleElement type="firstRowStripe" dxfId="97"/>
    </tableStyle>
    <tableStyle name="Плоский стиль сводного представления" table="0" count="3">
      <tableStyleElement type="headerRow" dxfId="96"/>
      <tableStyleElement type="totalRow" dxfId="95"/>
      <tableStyleElement type="secondRowStripe" dxfId="9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customXml" Target="../customXml/item70.xml"/><Relationship Id="rId21" Type="http://schemas.openxmlformats.org/officeDocument/2006/relationships/worksheet" Target="worksheets/sheet21.xml"/><Relationship Id="rId42" Type="http://schemas.openxmlformats.org/officeDocument/2006/relationships/connections" Target="connections.xml"/><Relationship Id="rId47" Type="http://schemas.openxmlformats.org/officeDocument/2006/relationships/calcChain" Target="calcChain.xml"/><Relationship Id="rId63" Type="http://schemas.openxmlformats.org/officeDocument/2006/relationships/customXml" Target="../customXml/item16.xml"/><Relationship Id="rId68" Type="http://schemas.openxmlformats.org/officeDocument/2006/relationships/customXml" Target="../customXml/item21.xml"/><Relationship Id="rId84" Type="http://schemas.openxmlformats.org/officeDocument/2006/relationships/customXml" Target="../customXml/item37.xml"/><Relationship Id="rId89" Type="http://schemas.openxmlformats.org/officeDocument/2006/relationships/customXml" Target="../customXml/item42.xml"/><Relationship Id="rId112" Type="http://schemas.openxmlformats.org/officeDocument/2006/relationships/customXml" Target="../customXml/item65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60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7.xml"/><Relationship Id="rId37" Type="http://schemas.microsoft.com/office/2007/relationships/slicerCache" Target="slicerCaches/slicerCache1.xml"/><Relationship Id="rId53" Type="http://schemas.openxmlformats.org/officeDocument/2006/relationships/customXml" Target="../customXml/item6.xml"/><Relationship Id="rId58" Type="http://schemas.openxmlformats.org/officeDocument/2006/relationships/customXml" Target="../customXml/item11.xml"/><Relationship Id="rId74" Type="http://schemas.openxmlformats.org/officeDocument/2006/relationships/customXml" Target="../customXml/item27.xml"/><Relationship Id="rId79" Type="http://schemas.openxmlformats.org/officeDocument/2006/relationships/customXml" Target="../customXml/item32.xml"/><Relationship Id="rId102" Type="http://schemas.openxmlformats.org/officeDocument/2006/relationships/customXml" Target="../customXml/item55.xml"/><Relationship Id="rId123" Type="http://schemas.openxmlformats.org/officeDocument/2006/relationships/customXml" Target="../customXml/item76.xml"/><Relationship Id="rId128" Type="http://schemas.openxmlformats.org/officeDocument/2006/relationships/customXml" Target="../customXml/item81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3.xml"/><Relationship Id="rId95" Type="http://schemas.openxmlformats.org/officeDocument/2006/relationships/customXml" Target="../customXml/item48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43" Type="http://schemas.openxmlformats.org/officeDocument/2006/relationships/styles" Target="styles.xml"/><Relationship Id="rId48" Type="http://schemas.openxmlformats.org/officeDocument/2006/relationships/customXml" Target="../customXml/item1.xml"/><Relationship Id="rId64" Type="http://schemas.openxmlformats.org/officeDocument/2006/relationships/customXml" Target="../customXml/item17.xml"/><Relationship Id="rId69" Type="http://schemas.openxmlformats.org/officeDocument/2006/relationships/customXml" Target="../customXml/item22.xml"/><Relationship Id="rId113" Type="http://schemas.openxmlformats.org/officeDocument/2006/relationships/customXml" Target="../customXml/item66.xml"/><Relationship Id="rId118" Type="http://schemas.openxmlformats.org/officeDocument/2006/relationships/customXml" Target="../customXml/item71.xml"/><Relationship Id="rId80" Type="http://schemas.openxmlformats.org/officeDocument/2006/relationships/customXml" Target="../customXml/item33.xml"/><Relationship Id="rId85" Type="http://schemas.openxmlformats.org/officeDocument/2006/relationships/customXml" Target="../customXml/item38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8.xml"/><Relationship Id="rId38" Type="http://schemas.microsoft.com/office/2007/relationships/slicerCache" Target="slicerCaches/slicerCache2.xml"/><Relationship Id="rId59" Type="http://schemas.openxmlformats.org/officeDocument/2006/relationships/customXml" Target="../customXml/item12.xml"/><Relationship Id="rId103" Type="http://schemas.openxmlformats.org/officeDocument/2006/relationships/customXml" Target="../customXml/item56.xml"/><Relationship Id="rId108" Type="http://schemas.openxmlformats.org/officeDocument/2006/relationships/customXml" Target="../customXml/item61.xml"/><Relationship Id="rId124" Type="http://schemas.openxmlformats.org/officeDocument/2006/relationships/customXml" Target="../customXml/item77.xml"/><Relationship Id="rId129" Type="http://schemas.openxmlformats.org/officeDocument/2006/relationships/customXml" Target="../customXml/item82.xml"/><Relationship Id="rId54" Type="http://schemas.openxmlformats.org/officeDocument/2006/relationships/customXml" Target="../customXml/item7.xml"/><Relationship Id="rId70" Type="http://schemas.openxmlformats.org/officeDocument/2006/relationships/customXml" Target="../customXml/item23.xml"/><Relationship Id="rId75" Type="http://schemas.openxmlformats.org/officeDocument/2006/relationships/customXml" Target="../customXml/item28.xml"/><Relationship Id="rId91" Type="http://schemas.openxmlformats.org/officeDocument/2006/relationships/customXml" Target="../customXml/item44.xml"/><Relationship Id="rId96" Type="http://schemas.openxmlformats.org/officeDocument/2006/relationships/customXml" Target="../customXml/item4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49" Type="http://schemas.openxmlformats.org/officeDocument/2006/relationships/customXml" Target="../customXml/item2.xml"/><Relationship Id="rId114" Type="http://schemas.openxmlformats.org/officeDocument/2006/relationships/customXml" Target="../customXml/item67.xml"/><Relationship Id="rId119" Type="http://schemas.openxmlformats.org/officeDocument/2006/relationships/customXml" Target="../customXml/item72.xml"/><Relationship Id="rId44" Type="http://schemas.openxmlformats.org/officeDocument/2006/relationships/sharedStrings" Target="sharedStrings.xml"/><Relationship Id="rId60" Type="http://schemas.openxmlformats.org/officeDocument/2006/relationships/customXml" Target="../customXml/item13.xml"/><Relationship Id="rId65" Type="http://schemas.openxmlformats.org/officeDocument/2006/relationships/customXml" Target="../customXml/item18.xml"/><Relationship Id="rId81" Type="http://schemas.openxmlformats.org/officeDocument/2006/relationships/customXml" Target="../customXml/item34.xml"/><Relationship Id="rId86" Type="http://schemas.openxmlformats.org/officeDocument/2006/relationships/customXml" Target="../customXml/item39.xml"/><Relationship Id="rId130" Type="http://schemas.openxmlformats.org/officeDocument/2006/relationships/customXml" Target="../customXml/item8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3.xml"/><Relationship Id="rId109" Type="http://schemas.openxmlformats.org/officeDocument/2006/relationships/customXml" Target="../customXml/item62.xml"/><Relationship Id="rId34" Type="http://schemas.openxmlformats.org/officeDocument/2006/relationships/pivotCacheDefinition" Target="pivotCache/pivotCacheDefinition9.xml"/><Relationship Id="rId50" Type="http://schemas.openxmlformats.org/officeDocument/2006/relationships/customXml" Target="../customXml/item3.xml"/><Relationship Id="rId55" Type="http://schemas.openxmlformats.org/officeDocument/2006/relationships/customXml" Target="../customXml/item8.xml"/><Relationship Id="rId76" Type="http://schemas.openxmlformats.org/officeDocument/2006/relationships/customXml" Target="../customXml/item29.xml"/><Relationship Id="rId97" Type="http://schemas.openxmlformats.org/officeDocument/2006/relationships/customXml" Target="../customXml/item50.xml"/><Relationship Id="rId104" Type="http://schemas.openxmlformats.org/officeDocument/2006/relationships/customXml" Target="../customXml/item57.xml"/><Relationship Id="rId120" Type="http://schemas.openxmlformats.org/officeDocument/2006/relationships/customXml" Target="../customXml/item73.xml"/><Relationship Id="rId125" Type="http://schemas.openxmlformats.org/officeDocument/2006/relationships/customXml" Target="../customXml/item78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4.xml"/><Relationship Id="rId92" Type="http://schemas.openxmlformats.org/officeDocument/2006/relationships/customXml" Target="../customXml/item4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4.xml"/><Relationship Id="rId24" Type="http://schemas.openxmlformats.org/officeDocument/2006/relationships/worksheet" Target="worksheets/sheet24.xml"/><Relationship Id="rId40" Type="http://schemas.microsoft.com/office/2007/relationships/slicerCache" Target="slicerCaches/slicerCache4.xml"/><Relationship Id="rId45" Type="http://schemas.openxmlformats.org/officeDocument/2006/relationships/sheetMetadata" Target="metadata.xml"/><Relationship Id="rId66" Type="http://schemas.openxmlformats.org/officeDocument/2006/relationships/customXml" Target="../customXml/item19.xml"/><Relationship Id="rId87" Type="http://schemas.openxmlformats.org/officeDocument/2006/relationships/customXml" Target="../customXml/item40.xml"/><Relationship Id="rId110" Type="http://schemas.openxmlformats.org/officeDocument/2006/relationships/customXml" Target="../customXml/item63.xml"/><Relationship Id="rId115" Type="http://schemas.openxmlformats.org/officeDocument/2006/relationships/customXml" Target="../customXml/item68.xml"/><Relationship Id="rId61" Type="http://schemas.openxmlformats.org/officeDocument/2006/relationships/customXml" Target="../customXml/item14.xml"/><Relationship Id="rId82" Type="http://schemas.openxmlformats.org/officeDocument/2006/relationships/customXml" Target="../customXml/item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5.xml"/><Relationship Id="rId35" Type="http://schemas.openxmlformats.org/officeDocument/2006/relationships/pivotCacheDefinition" Target="pivotCache/pivotCacheDefinition10.xml"/><Relationship Id="rId56" Type="http://schemas.openxmlformats.org/officeDocument/2006/relationships/customXml" Target="../customXml/item9.xml"/><Relationship Id="rId77" Type="http://schemas.openxmlformats.org/officeDocument/2006/relationships/customXml" Target="../customXml/item30.xml"/><Relationship Id="rId100" Type="http://schemas.openxmlformats.org/officeDocument/2006/relationships/customXml" Target="../customXml/item53.xml"/><Relationship Id="rId105" Type="http://schemas.openxmlformats.org/officeDocument/2006/relationships/customXml" Target="../customXml/item58.xml"/><Relationship Id="rId126" Type="http://schemas.openxmlformats.org/officeDocument/2006/relationships/customXml" Target="../customXml/item79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72" Type="http://schemas.openxmlformats.org/officeDocument/2006/relationships/customXml" Target="../customXml/item25.xml"/><Relationship Id="rId93" Type="http://schemas.openxmlformats.org/officeDocument/2006/relationships/customXml" Target="../customXml/item46.xml"/><Relationship Id="rId98" Type="http://schemas.openxmlformats.org/officeDocument/2006/relationships/customXml" Target="../customXml/item51.xml"/><Relationship Id="rId121" Type="http://schemas.openxmlformats.org/officeDocument/2006/relationships/customXml" Target="../customXml/item7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powerPivotData" Target="model/item.data"/><Relationship Id="rId67" Type="http://schemas.openxmlformats.org/officeDocument/2006/relationships/customXml" Target="../customXml/item20.xml"/><Relationship Id="rId116" Type="http://schemas.openxmlformats.org/officeDocument/2006/relationships/customXml" Target="../customXml/item69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62" Type="http://schemas.openxmlformats.org/officeDocument/2006/relationships/customXml" Target="../customXml/item15.xml"/><Relationship Id="rId83" Type="http://schemas.openxmlformats.org/officeDocument/2006/relationships/customXml" Target="../customXml/item36.xml"/><Relationship Id="rId88" Type="http://schemas.openxmlformats.org/officeDocument/2006/relationships/customXml" Target="../customXml/item41.xml"/><Relationship Id="rId111" Type="http://schemas.openxmlformats.org/officeDocument/2006/relationships/customXml" Target="../customXml/item64.xml"/><Relationship Id="rId15" Type="http://schemas.openxmlformats.org/officeDocument/2006/relationships/worksheet" Target="worksheets/sheet15.xml"/><Relationship Id="rId36" Type="http://schemas.openxmlformats.org/officeDocument/2006/relationships/pivotCacheDefinition" Target="pivotCache/pivotCacheDefinition11.xml"/><Relationship Id="rId57" Type="http://schemas.openxmlformats.org/officeDocument/2006/relationships/customXml" Target="../customXml/item10.xml"/><Relationship Id="rId106" Type="http://schemas.openxmlformats.org/officeDocument/2006/relationships/customXml" Target="../customXml/item59.xml"/><Relationship Id="rId127" Type="http://schemas.openxmlformats.org/officeDocument/2006/relationships/customXml" Target="../customXml/item8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6.xml"/><Relationship Id="rId52" Type="http://schemas.openxmlformats.org/officeDocument/2006/relationships/customXml" Target="../customXml/item5.xml"/><Relationship Id="rId73" Type="http://schemas.openxmlformats.org/officeDocument/2006/relationships/customXml" Target="../customXml/item26.xml"/><Relationship Id="rId78" Type="http://schemas.openxmlformats.org/officeDocument/2006/relationships/customXml" Target="../customXml/item31.xml"/><Relationship Id="rId94" Type="http://schemas.openxmlformats.org/officeDocument/2006/relationships/customXml" Target="../customXml/item47.xml"/><Relationship Id="rId99" Type="http://schemas.openxmlformats.org/officeDocument/2006/relationships/customXml" Target="../customXml/item52.xml"/><Relationship Id="rId101" Type="http://schemas.openxmlformats.org/officeDocument/2006/relationships/customXml" Target="../customXml/item54.xml"/><Relationship Id="rId122" Type="http://schemas.openxmlformats.org/officeDocument/2006/relationships/customXml" Target="../customXml/item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pivotCacheDefinition" Target="pivotCache/pivotCacheDefinition1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2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ДДС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Ряд1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Отчет!$C$6:$P$6</c:f>
              <c:numCache>
                <c:formatCode>m/d/yyyy</c:formatCode>
                <c:ptCount val="14"/>
                <c:pt idx="0">
                  <c:v>41960</c:v>
                </c:pt>
                <c:pt idx="1">
                  <c:v>41967</c:v>
                </c:pt>
                <c:pt idx="2">
                  <c:v>41974</c:v>
                </c:pt>
                <c:pt idx="3">
                  <c:v>41981</c:v>
                </c:pt>
                <c:pt idx="4">
                  <c:v>41988</c:v>
                </c:pt>
                <c:pt idx="5">
                  <c:v>41995</c:v>
                </c:pt>
                <c:pt idx="6">
                  <c:v>42002</c:v>
                </c:pt>
                <c:pt idx="7">
                  <c:v>42009</c:v>
                </c:pt>
                <c:pt idx="8">
                  <c:v>42023</c:v>
                </c:pt>
                <c:pt idx="9">
                  <c:v>42037</c:v>
                </c:pt>
                <c:pt idx="10">
                  <c:v>42051</c:v>
                </c:pt>
                <c:pt idx="11">
                  <c:v>42065</c:v>
                </c:pt>
                <c:pt idx="12">
                  <c:v>42079</c:v>
                </c:pt>
                <c:pt idx="13">
                  <c:v>42100</c:v>
                </c:pt>
              </c:numCache>
            </c:numRef>
          </c:xVal>
          <c:yVal>
            <c:numRef>
              <c:f>Отчет!$C$7:$P$7</c:f>
              <c:numCache>
                <c:formatCode>#,##0.00</c:formatCode>
                <c:ptCount val="14"/>
                <c:pt idx="0">
                  <c:v>-6422487.7000000002</c:v>
                </c:pt>
                <c:pt idx="1">
                  <c:v>1716600.7299999997</c:v>
                </c:pt>
                <c:pt idx="2">
                  <c:v>284635.50799999945</c:v>
                </c:pt>
                <c:pt idx="3">
                  <c:v>-853129.14999999991</c:v>
                </c:pt>
                <c:pt idx="4">
                  <c:v>-7542452.6099999994</c:v>
                </c:pt>
                <c:pt idx="5">
                  <c:v>3573710.1100000003</c:v>
                </c:pt>
                <c:pt idx="6">
                  <c:v>-2521555.7799999993</c:v>
                </c:pt>
                <c:pt idx="7">
                  <c:v>1579164.2480000001</c:v>
                </c:pt>
                <c:pt idx="8">
                  <c:v>393160.82</c:v>
                </c:pt>
                <c:pt idx="9">
                  <c:v>1351000</c:v>
                </c:pt>
                <c:pt idx="10">
                  <c:v>127039</c:v>
                </c:pt>
                <c:pt idx="11">
                  <c:v>16000</c:v>
                </c:pt>
                <c:pt idx="12">
                  <c:v>37830</c:v>
                </c:pt>
                <c:pt idx="13">
                  <c:v>16000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29-4DB7-9BDE-BE13A7045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453832"/>
        <c:axId val="615452264"/>
      </c:scatterChart>
      <c:valAx>
        <c:axId val="61545383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5452264"/>
        <c:crosses val="autoZero"/>
        <c:crossBetween val="midCat"/>
      </c:valAx>
      <c:valAx>
        <c:axId val="61545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5453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5</xdr:row>
      <xdr:rowOff>0</xdr:rowOff>
    </xdr:from>
    <xdr:to>
      <xdr:col>21</xdr:col>
      <xdr:colOff>28575</xdr:colOff>
      <xdr:row>19</xdr:row>
      <xdr:rowOff>47625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0"/>
          <a:ext cx="10906125" cy="271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20</xdr:row>
      <xdr:rowOff>152400</xdr:rowOff>
    </xdr:from>
    <xdr:to>
      <xdr:col>17</xdr:col>
      <xdr:colOff>190500</xdr:colOff>
      <xdr:row>36</xdr:row>
      <xdr:rowOff>161925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3009900"/>
          <a:ext cx="8686800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</xdr:row>
      <xdr:rowOff>95250</xdr:rowOff>
    </xdr:from>
    <xdr:to>
      <xdr:col>14</xdr:col>
      <xdr:colOff>28575</xdr:colOff>
      <xdr:row>56</xdr:row>
      <xdr:rowOff>28575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381750"/>
          <a:ext cx="6734175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18</xdr:col>
      <xdr:colOff>28575</xdr:colOff>
      <xdr:row>76</xdr:row>
      <xdr:rowOff>171450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0096500"/>
          <a:ext cx="9172575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79</xdr:row>
      <xdr:rowOff>66675</xdr:rowOff>
    </xdr:from>
    <xdr:to>
      <xdr:col>15</xdr:col>
      <xdr:colOff>238125</xdr:colOff>
      <xdr:row>85</xdr:row>
      <xdr:rowOff>352425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4163675"/>
          <a:ext cx="749617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89</xdr:row>
      <xdr:rowOff>47625</xdr:rowOff>
    </xdr:from>
    <xdr:to>
      <xdr:col>17</xdr:col>
      <xdr:colOff>85725</xdr:colOff>
      <xdr:row>99</xdr:row>
      <xdr:rowOff>9525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0" t="9960" r="3135" b="11952"/>
        <a:stretch/>
      </xdr:blipFill>
      <xdr:spPr>
        <a:xfrm>
          <a:off x="2733675" y="16621125"/>
          <a:ext cx="8867775" cy="186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38100</xdr:rowOff>
    </xdr:from>
    <xdr:to>
      <xdr:col>5</xdr:col>
      <xdr:colOff>213359</xdr:colOff>
      <xdr:row>28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6100"/>
          <a:ext cx="3261359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104775</xdr:rowOff>
    </xdr:from>
    <xdr:to>
      <xdr:col>5</xdr:col>
      <xdr:colOff>161925</xdr:colOff>
      <xdr:row>13</xdr:row>
      <xdr:rowOff>68723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5"/>
          <a:ext cx="3209925" cy="2249948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16</xdr:row>
      <xdr:rowOff>11300</xdr:rowOff>
    </xdr:from>
    <xdr:to>
      <xdr:col>10</xdr:col>
      <xdr:colOff>485775</xdr:colOff>
      <xdr:row>28</xdr:row>
      <xdr:rowOff>21983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4" y="3059300"/>
          <a:ext cx="3276601" cy="229668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32</xdr:row>
      <xdr:rowOff>19050</xdr:rowOff>
    </xdr:from>
    <xdr:to>
      <xdr:col>0</xdr:col>
      <xdr:colOff>428579</xdr:colOff>
      <xdr:row>33</xdr:row>
      <xdr:rowOff>152360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115050"/>
          <a:ext cx="371429" cy="3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3736134</xdr:colOff>
      <xdr:row>0</xdr:row>
      <xdr:rowOff>27021</xdr:rowOff>
    </xdr:from>
    <xdr:to>
      <xdr:col>2</xdr:col>
      <xdr:colOff>180393</xdr:colOff>
      <xdr:row>1</xdr:row>
      <xdr:rowOff>62983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Вероятность"/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Вероятност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36134" y="27021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194582</xdr:colOff>
      <xdr:row>0</xdr:row>
      <xdr:rowOff>27020</xdr:rowOff>
    </xdr:from>
    <xdr:to>
      <xdr:col>4</xdr:col>
      <xdr:colOff>254454</xdr:colOff>
      <xdr:row>1</xdr:row>
      <xdr:rowOff>62982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оНеделям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Неделя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9123" y="2702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4</xdr:col>
      <xdr:colOff>343094</xdr:colOff>
      <xdr:row>0</xdr:row>
      <xdr:rowOff>0</xdr:rowOff>
    </xdr:from>
    <xdr:to>
      <xdr:col>12</xdr:col>
      <xdr:colOff>194388</xdr:colOff>
      <xdr:row>2</xdr:row>
      <xdr:rowOff>50930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9720</xdr:rowOff>
    </xdr:from>
    <xdr:to>
      <xdr:col>0</xdr:col>
      <xdr:colOff>1828800</xdr:colOff>
      <xdr:row>1</xdr:row>
      <xdr:rowOff>45682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Компания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Компания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72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1918607</xdr:colOff>
      <xdr:row>0</xdr:row>
      <xdr:rowOff>38878</xdr:rowOff>
    </xdr:from>
    <xdr:to>
      <xdr:col>0</xdr:col>
      <xdr:colOff>3747407</xdr:colOff>
      <xdr:row>1</xdr:row>
      <xdr:rowOff>74840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Наименование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аимен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18607" y="38878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35640</xdr:colOff>
      <xdr:row>7</xdr:row>
      <xdr:rowOff>182882</xdr:rowOff>
    </xdr:from>
    <xdr:to>
      <xdr:col>5</xdr:col>
      <xdr:colOff>469448</xdr:colOff>
      <xdr:row>11</xdr:row>
      <xdr:rowOff>19474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560" y="1727293"/>
          <a:ext cx="2869486" cy="598592"/>
        </a:xfrm>
        <a:prstGeom prst="rect">
          <a:avLst/>
        </a:prstGeom>
      </xdr:spPr>
    </xdr:pic>
    <xdr:clientData/>
  </xdr:twoCellAnchor>
  <xdr:twoCellAnchor>
    <xdr:from>
      <xdr:col>4</xdr:col>
      <xdr:colOff>36741</xdr:colOff>
      <xdr:row>10</xdr:row>
      <xdr:rowOff>57966</xdr:rowOff>
    </xdr:from>
    <xdr:to>
      <xdr:col>5</xdr:col>
      <xdr:colOff>54429</xdr:colOff>
      <xdr:row>10</xdr:row>
      <xdr:rowOff>181791</xdr:rowOff>
    </xdr:to>
    <xdr:sp macro="" textlink="">
      <xdr:nvSpPr>
        <xdr:cNvPr id="5" name="Скругленный прямоугольник 4"/>
        <xdr:cNvSpPr/>
      </xdr:nvSpPr>
      <xdr:spPr>
        <a:xfrm>
          <a:off x="2472420" y="2173877"/>
          <a:ext cx="626607" cy="1238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7620</xdr:colOff>
      <xdr:row>4</xdr:row>
      <xdr:rowOff>64798</xdr:rowOff>
    </xdr:from>
    <xdr:to>
      <xdr:col>9</xdr:col>
      <xdr:colOff>560720</xdr:colOff>
      <xdr:row>6</xdr:row>
      <xdr:rowOff>120741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" y="1036348"/>
          <a:ext cx="5362095" cy="436943"/>
        </a:xfrm>
        <a:prstGeom prst="rect">
          <a:avLst/>
        </a:prstGeom>
      </xdr:spPr>
    </xdr:pic>
    <xdr:clientData/>
  </xdr:twoCellAnchor>
  <xdr:twoCellAnchor>
    <xdr:from>
      <xdr:col>8</xdr:col>
      <xdr:colOff>358140</xdr:colOff>
      <xdr:row>4</xdr:row>
      <xdr:rowOff>163830</xdr:rowOff>
    </xdr:from>
    <xdr:to>
      <xdr:col>9</xdr:col>
      <xdr:colOff>582930</xdr:colOff>
      <xdr:row>5</xdr:row>
      <xdr:rowOff>182880</xdr:rowOff>
    </xdr:to>
    <xdr:sp macro="" textlink="">
      <xdr:nvSpPr>
        <xdr:cNvPr id="7" name="Скругленный прямоугольник 6"/>
        <xdr:cNvSpPr/>
      </xdr:nvSpPr>
      <xdr:spPr>
        <a:xfrm>
          <a:off x="5168265" y="1135380"/>
          <a:ext cx="834390" cy="20955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9525</xdr:rowOff>
        </xdr:from>
        <xdr:to>
          <xdr:col>25</xdr:col>
          <xdr:colOff>2857500</xdr:colOff>
          <xdr:row>71</xdr:row>
          <xdr:rowOff>47625</xdr:rowOff>
        </xdr:to>
        <xdr:sp macro="" textlink="">
          <xdr:nvSpPr>
            <xdr:cNvPr id="5129" name="AroAxControlShim1" descr="Power View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Рисунок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9525</xdr:rowOff>
        </xdr:from>
        <xdr:to>
          <xdr:col>25</xdr:col>
          <xdr:colOff>2857500</xdr:colOff>
          <xdr:row>71</xdr:row>
          <xdr:rowOff>47625</xdr:rowOff>
        </xdr:to>
        <xdr:sp macro="" textlink="">
          <xdr:nvSpPr>
            <xdr:cNvPr id="22537" name="AroAxControlShim1" descr="Power View" hidden="1">
              <a:extLst>
                <a:ext uri="{63B3BB69-23CF-44E3-9099-C40C66FF867C}">
                  <a14:compatExt spid="_x0000_s2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Рисунок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Ольга Синещекова" refreshedDate="42121.811436458331" createdVersion="5" refreshedVersion="5" minRefreshableVersion="3" recordCount="41">
  <cacheSource type="worksheet">
    <worksheetSource name="TDSheet"/>
  </cacheSource>
  <cacheFields count="7">
    <cacheField name="По дням" numFmtId="0">
      <sharedItems containsSemiMixedTypes="0" containsDate="1" containsString="0" containsMixedTypes="1" minDate="2015-04-27T00:00:00" maxDate="1900-01-06T04:49:04"/>
    </cacheField>
    <cacheField name="Номер счета" numFmtId="0">
      <sharedItems containsBlank="1"/>
    </cacheField>
    <cacheField name="Код" numFmtId="0">
      <sharedItems/>
    </cacheField>
    <cacheField name="Организация" numFmtId="0">
      <sharedItems count="17">
        <s v="ВебЗавод АО"/>
        <s v="АйТи-трейдер-софт ООО"/>
        <s v="Вебзавод - консалтинг ООО"/>
        <s v="---Крипто-Волга ООО"/>
        <s v="Флагман АйТи ООО"/>
        <s v="Вебзавод ООО"/>
        <s v="Развитие ООО"/>
        <s v="Вымпел ООО"/>
        <s v="Интеграл С"/>
        <s v="Инвестиции"/>
        <s v="Айти-интегратор ООО"/>
        <s v="ВТ-солюшенс ООО"/>
        <s v="---Центр аттестации и защиты информации ПФО ООО"/>
        <s v="---АйЭсТи ООО"/>
        <s v="АйТи-трейдер ООО"/>
        <s v="Сахара ЗАО" u="1"/>
        <s v="ВебЗавод ЗАО" u="1"/>
      </sharedItems>
    </cacheField>
    <cacheField name="Конечный остаток" numFmtId="0">
      <sharedItems containsSemiMixedTypes="0" containsString="0" containsNumber="1" minValue="-39716.870000000003" maxValue="6872667.3499999996"/>
    </cacheField>
    <cacheField name="OrgID" numFmtId="0">
      <sharedItems/>
    </cacheField>
    <cacheField name="id 1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5173611" createdVersion="5" refreshedVersion="5" minRefreshableVersion="3" recordCount="0" supportSubquery="1" supportAdvancedDrill="1">
  <cacheSource type="external" connectionId="15"/>
  <cacheFields count="2">
    <cacheField name="[TDSheet].[Организация].[Организация]" caption="Организация" numFmtId="0" hierarchy="8" level="1">
      <sharedItems count="15">
        <s v="Айти-интегратор ООО"/>
        <s v="АйТи-трейдер ООО"/>
        <s v="АйТи-трейдер-софт ООО"/>
        <s v="---АйЭсТи ООО"/>
        <s v="Вебзавод - консалтинг ООО"/>
        <s v="ВебЗавод АО"/>
        <s v="Вебзавод ООО"/>
        <s v="ВТ-солюшенс ООО"/>
        <s v="Вымпел ООО"/>
        <s v="Инвестиции"/>
        <s v="Интеграл С"/>
        <s v="---Крипто-Волга ООО"/>
        <s v="Развитие ООО"/>
        <s v="Флагман АйТи ООО"/>
        <s v="---Центр аттестации и защиты информации ПФО ООО"/>
      </sharedItems>
    </cacheField>
    <cacheField name="[Measures].[Сумма по столбцу Конечный остаток]" caption="Сумма по столбцу Конечный остаток" numFmtId="0" hierarchy="159" level="32767"/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2" memberValueDatatype="130" unbalanced="0">
      <fieldsUsage count="2">
        <fieldUsage x="-1"/>
        <fieldUsage x="0"/>
      </fieldsUsage>
    </cacheHierarchy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0" memberValueDatatype="20" unbalanced="0"/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0" memberValueDatatype="7" unbalanced="0"/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0" memberValueDatatype="130" unbalanced="0"/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0" memberValueDatatype="130" unbalanced="0"/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29513887" createdVersion="3" refreshedVersion="5" minRefreshableVersion="3" recordCount="0" supportSubquery="1" supportAdvancedDrill="1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/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/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/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/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579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32175927" backgroundQuery="1" createdVersion="5" refreshedVersion="5" minRefreshableVersion="3" recordCount="0" supportSubquery="1" supportAdvancedDrill="1">
  <cacheSource type="external" connectionId="15"/>
  <cacheFields count="8">
    <cacheField name="[Платежи].[СтатьяДДС].[СтатьяДДС]" caption="СтатьяДДС" numFmtId="0" hierarchy="48" level="1">
      <sharedItems count="3">
        <s v="Коммерческий бонус. Другое"/>
        <s v="Логистика внешняя (доставка груза)"/>
        <s v="Оплата поставщику"/>
      </sharedItems>
    </cacheField>
    <cacheField name="[Время].[ПоНеделям].[ПоНеделям]" caption="ПоНеделям" numFmtId="0" hierarchy="32" level="1">
      <sharedItems containsSemiMixedTypes="0" containsNonDate="0" containsDate="1" containsString="0" minDate="2014-11-10T00:00:00" maxDate="2015-03-31T00:00:00" count="14">
        <d v="2014-11-10T00:00:00"/>
        <d v="2014-11-17T00:00:00"/>
        <d v="2014-11-24T00:00:00"/>
        <d v="2014-12-01T00:00:00"/>
        <d v="2014-12-08T00:00:00"/>
        <d v="2014-12-15T00:00:00"/>
        <d v="2014-12-22T00:00:00"/>
        <d v="2014-12-29T00:00:00"/>
        <d v="2015-01-12T00:00:00"/>
        <d v="2015-01-26T00:00:00"/>
        <d v="2015-02-09T00:00:00"/>
        <d v="2015-02-23T00:00:00"/>
        <d v="2015-03-09T00:00:00"/>
        <d v="2015-03-30T00:00:00"/>
      </sharedItems>
    </cacheField>
    <cacheField name="[Платежи].[Направление].[Направление]" caption="Направление" numFmtId="0" hierarchy="43" level="1">
      <sharedItems containsSemiMixedTypes="0" containsNonDate="0" containsString="0"/>
    </cacheField>
    <cacheField name="[Measures].[Сумма по столбцу Расход]" caption="Сумма по столбцу Расход" numFmtId="0" hierarchy="155" level="32767"/>
    <cacheField name="[Время].[Имя].[Имя]" caption="Имя" numFmtId="0" hierarchy="30" level="1">
      <sharedItems count="14">
        <s v="10-16.11.2014"/>
        <s v="17-23.11.2014"/>
        <s v="24-30.11.2014"/>
        <s v="01-07.12.2014"/>
        <s v="08-14.12.2014"/>
        <s v="15-21.12.2014"/>
        <s v="22-28.12.2014"/>
        <s v="29-04.01.2015"/>
        <s v="12-18.01.2015"/>
        <s v="26-01.02.2015"/>
        <s v="09-15.02.2015"/>
        <s v="23-01.03.2015"/>
        <s v="09-15.03.2015"/>
        <s v="30-05.04.2015"/>
      </sharedItems>
    </cacheField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6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2" memberValueDatatype="130" unbalanced="0">
      <fieldsUsage count="2">
        <fieldUsage x="-1"/>
        <fieldUsage x="4"/>
      </fieldsUsage>
    </cacheHierarchy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1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7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2" memberValueDatatype="130" unbalanced="0">
      <fieldsUsage count="2">
        <fieldUsage x="-1"/>
        <fieldUsage x="2"/>
      </fieldsUsage>
    </cacheHierarchy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2" memberValueDatatype="130" unbalanced="0">
      <fieldsUsage count="2">
        <fieldUsage x="-1"/>
        <fieldUsage x="0"/>
      </fieldsUsage>
    </cacheHierarchy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5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34027775" backgroundQuery="1" createdVersion="5" refreshedVersion="5" minRefreshableVersion="3" recordCount="0" supportSubquery="1" supportAdvancedDrill="1">
  <cacheSource type="external" connectionId="15"/>
  <cacheFields count="6">
    <cacheField name="[Время].[ПоНеделямПлюс2].[ПоНеделямПлюс2]" caption="ПоНеделямПлюс2" numFmtId="0" hierarchy="34" level="1">
      <sharedItems containsSemiMixedTypes="0" containsNonDate="0" containsDate="1" containsString="0" minDate="2014-11-17T00:00:00" maxDate="2015-04-07T00:00:00" count="14">
        <d v="2014-11-17T00:00:00"/>
        <d v="2014-11-24T00:00:00"/>
        <d v="2014-12-01T00:00:00"/>
        <d v="2014-12-08T00:00:00"/>
        <d v="2014-12-15T00:00:00"/>
        <d v="2014-12-22T00:00:00"/>
        <d v="2014-12-29T00:00:00"/>
        <d v="2015-01-05T00:00:00"/>
        <d v="2015-01-19T00:00:00"/>
        <d v="2015-02-02T00:00:00"/>
        <d v="2015-02-16T00:00:00"/>
        <d v="2015-03-02T00:00:00"/>
        <d v="2015-03-16T00:00:00"/>
        <d v="2015-04-06T00:00:00"/>
      </sharedItems>
    </cacheField>
    <cacheField name="[Время].[ПоНеделям].[ПоНеделям]" caption="ПоНеделям" numFmtId="0" hierarchy="32" level="1">
      <sharedItems containsSemiMixedTypes="0" containsNonDate="0" containsString="0"/>
    </cacheField>
    <cacheField name="[Measures].[Итого3]" caption="Итого3" numFmtId="0" hierarchy="164" level="32767"/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4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1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2" memberValueDatatype="7" unbalanced="0">
      <fieldsUsage count="2">
        <fieldUsage x="-1"/>
        <fieldUsage x="0"/>
      </fieldsUsage>
    </cacheHierarchy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5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3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 oneField="1">
      <fieldsUsage count="1">
        <fieldUsage x="2"/>
      </fieldsUsage>
    </cacheHierarchy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36111114" backgroundQuery="1" createdVersion="5" refreshedVersion="5" minRefreshableVersion="3" recordCount="0" supportSubquery="1" supportAdvancedDrill="1">
  <cacheSource type="external" connectionId="15"/>
  <cacheFields count="6">
    <cacheField name="[Время].[ПоНеделям].[ПоНеделям]" caption="ПоНеделям" numFmtId="0" hierarchy="32" level="1">
      <sharedItems containsSemiMixedTypes="0" containsNonDate="0" containsString="0"/>
    </cacheField>
    <cacheField name="[Время].[ПоНеделямПлюс].[ПоНеделямПлюс]" caption="ПоНеделямПлюс" numFmtId="0" hierarchy="33" level="1">
      <sharedItems containsSemiMixedTypes="0" containsNonDate="0" containsDate="1" containsString="0" minDate="2014-11-16T00:00:00" maxDate="2015-04-06T00:00:00" count="14">
        <d v="2014-11-16T00:00:00"/>
        <d v="2014-11-23T00:00:00"/>
        <d v="2014-11-30T00:00:00"/>
        <d v="2014-12-07T00:00:00"/>
        <d v="2014-12-14T00:00:00"/>
        <d v="2014-12-21T00:00:00"/>
        <d v="2014-12-28T00:00:00"/>
        <d v="2015-01-04T00:00:00"/>
        <d v="2015-01-18T00:00:00"/>
        <d v="2015-02-01T00:00:00"/>
        <d v="2015-02-15T00:00:00"/>
        <d v="2015-03-01T00:00:00"/>
        <d v="2015-03-15T00:00:00"/>
        <d v="2015-04-05T00:00:00"/>
      </sharedItems>
    </cacheField>
    <cacheField name="[Measures].[Итого3]" caption="Итого3" numFmtId="0" hierarchy="164" level="32767"/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4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0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2" memberValueDatatype="7" unbalanced="0">
      <fieldsUsage count="2">
        <fieldUsage x="-1"/>
        <fieldUsage x="1"/>
      </fieldsUsage>
    </cacheHierarchy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5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3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 oneField="1">
      <fieldsUsage count="1">
        <fieldUsage x="2"/>
      </fieldsUsage>
    </cacheHierarchy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37962962" backgroundQuery="1" createdVersion="5" refreshedVersion="5" minRefreshableVersion="3" recordCount="0" supportSubquery="1" supportAdvancedDrill="1">
  <cacheSource type="external" connectionId="15"/>
  <cacheFields count="6">
    <cacheField name="[TDSheet].[По дням].[По дням]" caption="По дням" numFmtId="0" hierarchy="9" level="1">
      <sharedItems containsSemiMixedTypes="0" containsNonDate="0" containsDate="1" containsString="0" minDate="2014-11-14T00:00:00" maxDate="2014-11-15T00:00:00" count="1">
        <d v="2014-11-14T00:00:00"/>
      </sharedItems>
    </cacheField>
    <cacheField name="[Время].[ПоНеделям].[ПоНеделям]" caption="ПоНеделям" numFmtId="0" hierarchy="32" level="1">
      <sharedItems containsSemiMixedTypes="0" containsNonDate="0" containsString="0"/>
    </cacheField>
    <cacheField name="[Measures].[Сумма по столбцу Конечный остаток]" caption="Сумма по столбцу Конечный остаток" numFmtId="0" hierarchy="159" level="32767"/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2" memberValueDatatype="7" unbalanced="0">
      <fieldsUsage count="2">
        <fieldUsage x="-1"/>
        <fieldUsage x="0"/>
      </fieldsUsage>
    </cacheHierarchy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4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1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5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3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40856479" backgroundQuery="1" createdVersion="5" refreshedVersion="5" minRefreshableVersion="3" recordCount="0" supportSubquery="1" supportAdvancedDrill="1">
  <cacheSource type="external" connectionId="15"/>
  <cacheFields count="12">
    <cacheField name="[Платежи].[Организация].[Организация]" caption="Организация" numFmtId="0" hierarchy="130" level="1">
      <sharedItems count="5">
        <s v="&quot;Аутолив &quot;Филиал Тольятти&quot;"/>
        <s v="&quot;ПХР&quot;"/>
        <s v="АйЭсТи"/>
        <s v="ООО &quot;ПКФ Стандарт&quot;"/>
        <s v="ПКФ Стандарт"/>
      </sharedItems>
    </cacheField>
    <cacheField name="[Платежи].[Направление].[Направление]" caption="Направление" numFmtId="0" hierarchy="43" level="1">
      <sharedItems containsSemiMixedTypes="0" containsNonDate="0" containsString="0"/>
    </cacheField>
    <cacheField name="[Платежи].[Признак].[Признак]" caption="Признак" numFmtId="0" hierarchy="45" level="1">
      <sharedItems containsSemiMixedTypes="0" containsNonDate="0" containsString="0"/>
    </cacheField>
    <cacheField name="[Measures].[Сумма по столбцу ПриходОтКлиента]" caption="Сумма по столбцу ПриходОтКлиента" numFmtId="0" hierarchy="154" level="32767"/>
    <cacheField name="[Время].[ПоНеделям].[ПоНеделям]" caption="ПоНеделям" numFmtId="0" hierarchy="32" level="1">
      <sharedItems containsSemiMixedTypes="0" containsNonDate="0" containsDate="1" containsString="0" minDate="2014-11-10T00:00:00" maxDate="2015-03-31T00:00:00" count="14">
        <d v="2014-11-10T00:00:00"/>
        <d v="2014-11-17T00:00:00"/>
        <d v="2014-11-24T00:00:00"/>
        <d v="2014-12-01T00:00:00"/>
        <d v="2014-12-08T00:00:00"/>
        <d v="2014-12-15T00:00:00"/>
        <d v="2014-12-22T00:00:00"/>
        <d v="2014-12-29T00:00:00"/>
        <d v="2015-01-12T00:00:00"/>
        <d v="2015-01-26T00:00:00"/>
        <d v="2015-02-09T00:00:00"/>
        <d v="2015-02-23T00:00:00"/>
        <d v="2015-03-09T00:00:00"/>
        <d v="2015-03-30T00:00:00"/>
      </sharedItems>
    </cacheField>
    <cacheField name="[Время].[Имя].[Имя]" caption="Имя" numFmtId="0" hierarchy="30" level="1">
      <sharedItems count="14">
        <s v="10-16.11.2014"/>
        <s v="17-23.11.2014"/>
        <s v="24-30.11.2014"/>
        <s v="01-07.12.2014"/>
        <s v="08-14.12.2014"/>
        <s v="15-21.12.2014"/>
        <s v="22-28.12.2014"/>
        <s v="29-04.01.2015"/>
        <s v="12-18.01.2015"/>
        <s v="26-01.02.2015"/>
        <s v="09-15.02.2015"/>
        <s v="23-01.03.2015"/>
        <s v="09-15.03.2015"/>
        <s v="30-05.04.2015"/>
      </sharedItems>
    </cacheField>
    <cacheField name="[Платежи].[СтатьяДДС].[СтатьяДДС]" caption="СтатьяДДС" numFmtId="0" hierarchy="48" level="1">
      <sharedItems containsSemiMixedTypes="0" containsNonDate="0" containsString="0"/>
    </cacheField>
    <cacheField name="[ВозможныеСделки].[Менеджер].[Менеджер]" caption="Менеджер" numFmtId="0" hierarchy="16" level="1">
      <sharedItems containsNonDate="0" count="7">
        <s v="Надежда Головкина"/>
        <s v="Владимир Вергасов"/>
        <s v="Владимир Акмаев"/>
        <s v="Ольга Малахова"/>
        <s v="Евгений Бармин"/>
        <s v="Вячеслав Селихов"/>
        <s v="Александр Бурматнов"/>
      </sharedItems>
    </cacheField>
    <cacheField name="[ВозможныеСделки].[Описание].[Описание]" caption="Описание" numFmtId="0" hierarchy="18" level="1">
      <sharedItems containsNonDate="0" count="15">
        <s v="ArchiCAD 18 Upgrade from 15 и ниже, локальная лицензия"/>
        <s v="Avaya &quot;пристрой&quot;"/>
        <s v="Symantec Backup Exec на 3 года"/>
        <s v="дозакуп Омск"/>
        <s v="Лира 10.2 PRO, локальная лицензия"/>
        <s v="модули циско"/>
        <s v="Оборудование"/>
        <s v="Открытое образование +интерактивный комплекс"/>
        <s v="Поставка DV"/>
        <s v="Поставка оборудования"/>
        <s v="Проектор EPSON 1965 + кронштейн"/>
        <s v="Пролдление лк"/>
        <s v="солид воркс доп места"/>
        <s v="тонер"/>
        <s v="Ульяновск Поставка CISCO, Trendnet, ИБП"/>
      </sharedItems>
    </cacheField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10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2" memberValueDatatype="130" unbalanced="0">
      <fieldsUsage count="2">
        <fieldUsage x="-1"/>
        <fieldUsage x="7"/>
      </fieldsUsage>
    </cacheHierarchy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2" memberValueDatatype="130" unbalanced="0">
      <fieldsUsage count="2">
        <fieldUsage x="-1"/>
        <fieldUsage x="8"/>
      </fieldsUsage>
    </cacheHierarchy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2" memberValueDatatype="130" unbalanced="0">
      <fieldsUsage count="2">
        <fieldUsage x="-1"/>
        <fieldUsage x="5"/>
      </fieldsUsage>
    </cacheHierarchy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4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11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2" memberValueDatatype="130" unbalanced="0">
      <fieldsUsage count="2">
        <fieldUsage x="-1"/>
        <fieldUsage x="1"/>
      </fieldsUsage>
    </cacheHierarchy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2" memberValueDatatype="130" unbalanced="0">
      <fieldsUsage count="2">
        <fieldUsage x="-1"/>
        <fieldUsage x="2"/>
      </fieldsUsage>
    </cacheHierarchy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2" memberValueDatatype="130" unbalanced="0">
      <fieldsUsage count="2">
        <fieldUsage x="-1"/>
        <fieldUsage x="6"/>
      </fieldsUsage>
    </cacheHierarchy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9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2" memberValueDatatype="130" unbalanced="0" hidden="1">
      <fieldsUsage count="2">
        <fieldUsage x="-1"/>
        <fieldUsage x="0"/>
      </fieldsUsage>
    </cacheHierarchy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42708334" backgroundQuery="1" createdVersion="5" refreshedVersion="5" minRefreshableVersion="3" recordCount="0" supportSubquery="1" supportAdvancedDrill="1">
  <cacheSource type="external" connectionId="15"/>
  <cacheFields count="5">
    <cacheField name="[Время].[ПоНеделям].[ПоНеделям]" caption="ПоНеделям" numFmtId="0" hierarchy="32" level="1">
      <sharedItems containsSemiMixedTypes="0" containsNonDate="0" containsDate="1" containsString="0" minDate="2014-11-10T00:00:00" maxDate="2015-03-31T00:00:00" count="14">
        <d v="2014-11-10T00:00:00"/>
        <d v="2014-11-17T00:00:00"/>
        <d v="2014-11-24T00:00:00"/>
        <d v="2014-12-01T00:00:00"/>
        <d v="2014-12-08T00:00:00"/>
        <d v="2014-12-15T00:00:00"/>
        <d v="2014-12-22T00:00:00"/>
        <d v="2014-12-29T00:00:00"/>
        <d v="2015-01-12T00:00:00"/>
        <d v="2015-01-26T00:00:00"/>
        <d v="2015-02-09T00:00:00"/>
        <d v="2015-02-23T00:00:00"/>
        <d v="2015-03-09T00:00:00"/>
        <d v="2015-03-30T00:00:00"/>
      </sharedItems>
    </cacheField>
    <cacheField name="[ПостЗатрСРМ].[Статья ДДС].[Статья ДДС]" caption="Статья ДДС" numFmtId="0" hierarchy="53" level="1">
      <sharedItems count="28">
        <s v="Аренда (склада)"/>
        <s v="Аренда офиса"/>
        <s v="Аудит., консульт-ые, консалт. услуги, нотариус"/>
        <s v="Банковские услуги (РКО)"/>
        <s v="Выплата зарплаты"/>
        <s v="Госпошлины, штрафы, пени"/>
        <s v="ГСМ сотрудники"/>
        <s v="Канцтовары"/>
        <s v="Командировочные расходы"/>
        <s v="Коммунальные услуги"/>
        <s v="Компьютерные программы и обслуживание"/>
        <s v="Налог на прибыль"/>
        <s v="НДС"/>
        <s v="НДФЛ"/>
        <s v="Обслуживание 1С"/>
        <s v="Обслуживание ККТ и расходый материал к ККТ"/>
        <s v="Офисные хозяйственные расходы"/>
        <s v="Почтовые расходы"/>
        <s v="Представительские расходы (питание)"/>
        <s v="Прочие расходы"/>
        <s v="Прочие расходы (чай, посуда)"/>
        <s v="Расходы на гсм служебных автомобилей"/>
        <s v="Связь (модемы)"/>
        <s v="Связь (телефонная)"/>
        <s v="Сотовая связь"/>
        <s v="Страховые взносы в ПФ"/>
        <s v="Страховые взносы НС и ПЗ"/>
        <s v="Траспортные  расходы"/>
      </sharedItems>
    </cacheField>
    <cacheField name="[Measures].[Сумма по столбцу Сумма]" caption="Сумма по столбцу Сумма" numFmtId="0" hierarchy="158" level="32767"/>
    <cacheField name="[ЦО].[Наименование].[Наименование]" caption="Наименование" numFmtId="0" hierarchy="55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0" memberValueDatatype="20" unbalanced="0"/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0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4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0" memberValueDatatype="130" unbalanced="0"/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0" memberValueDatatype="130" unbalanced="0"/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2" memberValueDatatype="130" unbalanced="0">
      <fieldsUsage count="2">
        <fieldUsage x="-1"/>
        <fieldUsage x="1"/>
      </fieldsUsage>
    </cacheHierarchy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3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44444443" backgroundQuery="1" createdVersion="5" refreshedVersion="5" minRefreshableVersion="3" recordCount="0" supportSubquery="1" supportAdvancedDrill="1">
  <cacheSource type="external" connectionId="15"/>
  <cacheFields count="4">
    <cacheField name="[Платежи].[Направление].[Направление]" caption="Направление" numFmtId="0" hierarchy="43" level="1">
      <sharedItems count="2">
        <s v=" Приход"/>
        <s v=" Расход"/>
      </sharedItems>
    </cacheField>
    <cacheField name="[Платежи].[Признак].[Признак]" caption="Признак" numFmtId="0" hierarchy="45" level="1">
      <sharedItems count="6">
        <s v=" Клиент"/>
        <s v=" Поставщик"/>
        <s v=" Хвост"/>
        <s v=" Транспорт"/>
        <s v=" Электронная площадка"/>
        <s v="Прочие"/>
      </sharedItems>
    </cacheField>
    <cacheField name="[Measures].[Число элементов в столбце Признак]" caption="Число элементов в столбце Признак" numFmtId="0" hierarchy="157" level="32767"/>
    <cacheField name="[ЦО].[Наименование].[Наименование]" caption="Наименование" numFmtId="0" hierarchy="55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0" memberValueDatatype="20" unbalanced="0"/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0" memberValueDatatype="130" unbalanced="0"/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0" memberValueDatatype="130" unbalanced="0"/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0" memberValueDatatype="130" unbalanced="0"/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0" memberValueDatatype="7" unbalanced="0"/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0" memberValueDatatype="130" unbalanced="0"/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2" memberValueDatatype="130" unbalanced="0">
      <fieldsUsage count="2">
        <fieldUsage x="-1"/>
        <fieldUsage x="0"/>
      </fieldsUsage>
    </cacheHierarchy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2" memberValueDatatype="130" unbalanced="0">
      <fieldsUsage count="2">
        <fieldUsage x="-1"/>
        <fieldUsage x="1"/>
      </fieldsUsage>
    </cacheHierarchy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0" memberValueDatatype="130" unbalanced="0"/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3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0" memberValueDatatype="130" unbalanced="0" hidden="1"/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Ольга Синещекова" refreshedDate="42121.811747222222" backgroundQuery="1" createdVersion="5" refreshedVersion="5" minRefreshableVersion="3" recordCount="0" supportSubquery="1" supportAdvancedDrill="1">
  <cacheSource type="external" connectionId="15"/>
  <cacheFields count="12">
    <cacheField name="[Платежи].[Организация].[Организация]" caption="Организация" numFmtId="0" hierarchy="130" level="1">
      <sharedItems count="41">
        <s v="&quot;Аутолив &quot;Филиал Тольятти&quot;"/>
        <s v="«Самарский Областной Клинический Кардиологический Диспансер» (СОККД)"/>
        <s v="АйТи-трейдер-софт"/>
        <s v="АйЭсТи"/>
        <s v="Аскона, ООО"/>
        <s v="Вебзавод"/>
        <s v="ГАОУ СПО Самарский колледж транспорта и коммуникации"/>
        <s v="ГБОУ СОШ №1 города Похвистнево"/>
        <s v="ГБОУ СПО «ГТ м.р. К»"/>
        <s v="Государственная корпорация по организации воздушного движения, ФГУП"/>
        <s v="Государственное казенное учреждение Самарской области «Гостинично-представительский комплекс»"/>
        <s v="Дальэнергосетьпроект фил. в г. Самара"/>
        <s v="Департамент ЖКХ администрации г.о. Самара"/>
        <s v="Доронин Дмитрий Владимирович"/>
        <s v="Дырдасов А. А."/>
        <s v="Завод приборных подшипников ООО"/>
        <s v="Интерстрой, ООО"/>
        <s v="Концерн Автоматика"/>
        <s v="Курумоч, международный аэропорт, ОАО"/>
        <s v="Лаборатория Касперского"/>
        <s v="ЛУКОЙЛ-АЭРО-Самара"/>
        <s v="МаксиСнаб"/>
        <s v="МАОУ «СОШ №8»"/>
        <s v="МБУ средняя школа №41"/>
        <s v="Муниципальное предприятие по эксплуатации, содержанию общежитий городского округа Самара"/>
        <s v="Новокуйбышевский нефтеперерабатывающий завод, ОАО"/>
        <s v="Открытие банк, ЗАО"/>
        <s v="РН-ИНФОРМ, ООО, Новокуйбышевский филиал"/>
        <s v="Роспромстрой,  ООО (Маяк)"/>
        <s v="Русфинанс банк"/>
        <s v="Самарская Губернская Дума"/>
        <s v="САМАРСКИЙ ГОС.ТЕХНИЧЕСКИЙ УНИВЕРСИТЕТ"/>
        <s v="Сергиевские минеральные воды, ФГУ"/>
        <s v="СЗНРО-проект"/>
        <s v="Средневолжский научно-исследовательский  институт по нефтепереработке"/>
        <s v="СУ ФПС 39"/>
        <s v="Технус-сети"/>
        <s v="Управления ЗАГС Самарской области, ГУСО"/>
        <s v="Федеральная кадастровая палата Федеральной службы государственной регистрации, кадастра и картографии"/>
        <s v="Центр информатизации городского округа Самара"/>
        <s v="Элкон"/>
      </sharedItems>
    </cacheField>
    <cacheField name="[Платежи].[Направление].[Направление]" caption="Направление" numFmtId="0" hierarchy="43" level="1">
      <sharedItems containsSemiMixedTypes="0" containsNonDate="0" containsString="0"/>
    </cacheField>
    <cacheField name="[Платежи].[Признак].[Признак]" caption="Признак" numFmtId="0" hierarchy="45" level="1">
      <sharedItems containsSemiMixedTypes="0" containsNonDate="0" containsString="0"/>
    </cacheField>
    <cacheField name="[Measures].[Сумма по столбцу ПриходОтКлиента]" caption="Сумма по столбцу ПриходОтКлиента" numFmtId="0" hierarchy="154" level="32767"/>
    <cacheField name="[Время].[ПоНеделям].[ПоНеделям]" caption="ПоНеделям" numFmtId="0" hierarchy="32" level="1">
      <sharedItems containsSemiMixedTypes="0" containsNonDate="0" containsDate="1" containsString="0" minDate="2014-11-10T00:00:00" maxDate="2015-03-31T00:00:00" count="14">
        <d v="2014-11-10T00:00:00"/>
        <d v="2014-11-17T00:00:00"/>
        <d v="2014-11-24T00:00:00"/>
        <d v="2014-12-01T00:00:00"/>
        <d v="2014-12-08T00:00:00"/>
        <d v="2014-12-15T00:00:00"/>
        <d v="2014-12-22T00:00:00"/>
        <d v="2014-12-29T00:00:00"/>
        <d v="2015-01-12T00:00:00"/>
        <d v="2015-01-26T00:00:00"/>
        <d v="2015-02-09T00:00:00"/>
        <d v="2015-02-23T00:00:00"/>
        <d v="2015-03-09T00:00:00"/>
        <d v="2015-03-30T00:00:00"/>
      </sharedItems>
    </cacheField>
    <cacheField name="[Время].[Имя].[Имя]" caption="Имя" numFmtId="0" hierarchy="30" level="1">
      <sharedItems count="14">
        <s v="10-16.11.2014"/>
        <s v="17-23.11.2014"/>
        <s v="24-30.11.2014"/>
        <s v="01-07.12.2014"/>
        <s v="08-14.12.2014"/>
        <s v="15-21.12.2014"/>
        <s v="22-28.12.2014"/>
        <s v="29-04.01.2015"/>
        <s v="12-18.01.2015"/>
        <s v="26-01.02.2015"/>
        <s v="09-15.02.2015"/>
        <s v="23-01.03.2015"/>
        <s v="09-15.03.2015"/>
        <s v="30-05.04.2015"/>
      </sharedItems>
    </cacheField>
    <cacheField name="[Платежи].[СтатьяДДС].[СтатьяДДС]" caption="СтатьяДДС" numFmtId="0" hierarchy="48" level="1">
      <sharedItems count="1">
        <s v="Поступления от покупателей"/>
      </sharedItems>
    </cacheField>
    <cacheField name="[ВозможныеСделки].[Менеджер].[Менеджер]" caption="Менеджер" numFmtId="0" hierarchy="16" level="1">
      <sharedItems containsNonDate="0" count="1">
        <s v="Наталья Жулькова"/>
      </sharedItems>
    </cacheField>
    <cacheField name="[ВозможныеСделки].[Описание].[Описание]" caption="Описание" numFmtId="0" hierarchy="18" level="1">
      <sharedItems containsNonDate="0" count="1">
        <s v="Тестовая сделка 14.11"/>
      </sharedItems>
    </cacheField>
    <cacheField name="[ВозможныеСделки].[Вероятность].[Вероятность]" caption="Вероятность" numFmtId="0" hierarchy="10" level="1">
      <sharedItems containsSemiMixedTypes="0" containsNonDate="0" containsString="0"/>
    </cacheField>
    <cacheField name="[Компании].[Компания].[Компания]" caption="Компания" numFmtId="0" hierarchy="36" level="1">
      <sharedItems containsSemiMixedTypes="0" containsNonDate="0" containsString="0"/>
    </cacheField>
    <cacheField name="[ЦО].[Наименование].[Наименование]" caption="Наименование" numFmtId="0" hierarchy="55" level="1">
      <sharedItems containsSemiMixedTypes="0" containsNonDate="0" containsString="0"/>
    </cacheField>
  </cacheFields>
  <cacheHierarchies count="188">
    <cacheHierarchy uniqueName="[PaySet_plainginDate_UTC].[wz_paymentId]" caption="wz_paymentId" attribute="1" defaultMemberUniqueName="[PaySet_plainginDate_UTC].[wz_paymentId].[All]" allUniqueName="[PaySet_plainginDate_UTC].[wz_paymentId].[All]" dimensionUniqueName="[PaySet_plainginDate_UTC]" displayFolder="" count="0" memberValueDatatype="130" unbalanced="0"/>
    <cacheHierarchy uniqueName="[PaySet_plainginDate_UTC].[wz_planingdata]" caption="wz_planingdata" attribute="1" time="1" defaultMemberUniqueName="[PaySet_plainginDate_UTC].[wz_planingdata].[All]" allUniqueName="[PaySet_plainginDate_UTC].[wz_planingdata].[All]" dimensionUniqueName="[PaySet_plainginDate_UTC]" displayFolder="" count="0" memberValueDatatype="7" unbalanced="0"/>
    <cacheHierarchy uniqueName="[PaySet_plainginDate_UTC].[wz_planingdate_UTC]" caption="wz_planingdate_UTC" attribute="1" time="1" defaultMemberUniqueName="[PaySet_plainginDate_UTC].[wz_planingdate_UTC].[All]" allUniqueName="[PaySet_plainginDate_UTC].[wz_planingdate_UTC].[All]" dimensionUniqueName="[PaySet_plainginDate_UTC]" displayFolder="" count="0" memberValueDatatype="7" unbalanced="0"/>
    <cacheHierarchy uniqueName="[TDSheet].[id 1C]" caption="id 1C" attribute="1" defaultMemberUniqueName="[TDSheet].[id 1C].[All]" allUniqueName="[TDSheet].[id 1C].[All]" dimensionUniqueName="[TDSheet]" displayFolder="" count="0" memberValueDatatype="130" unbalanced="0"/>
    <cacheHierarchy uniqueName="[TDSheet].[OrgID]" caption="OrgID" attribute="1" defaultMemberUniqueName="[TDSheet].[OrgID].[All]" allUniqueName="[TDSheet].[OrgID].[All]" dimensionUniqueName="[TDSheet]" displayFolder="" count="0" memberValueDatatype="130" unbalanced="0"/>
    <cacheHierarchy uniqueName="[TDSheet].[Код]" caption="Код" attribute="1" defaultMemberUniqueName="[TDSheet].[Код].[All]" allUniqueName="[TDSheet].[Код].[All]" dimensionUniqueName="[TDSheet]" displayFolder="" count="0" memberValueDatatype="130" unbalanced="0"/>
    <cacheHierarchy uniqueName="[TDSheet].[Конечный остаток]" caption="Конечный остаток" attribute="1" defaultMemberUniqueName="[TDSheet].[Конечный остаток].[All]" allUniqueName="[TDSheet].[Конечный остаток].[All]" dimensionUniqueName="[TDSheet]" displayFolder="" count="0" memberValueDatatype="5" unbalanced="0"/>
    <cacheHierarchy uniqueName="[TDSheet].[Номер счета]" caption="Номер счета" attribute="1" defaultMemberUniqueName="[TDSheet].[Номер счета].[All]" allUniqueName="[TDSheet].[Номер счета].[All]" dimensionUniqueName="[TDSheet]" displayFolder="" count="0" memberValueDatatype="130" unbalanced="0"/>
    <cacheHierarchy uniqueName="[TDSheet].[Организация]" caption="Организация" attribute="1" defaultMemberUniqueName="[TDSheet].[Организация].[All]" allUniqueName="[TDSheet].[Организация].[All]" dimensionUniqueName="[TDSheet]" displayFolder="" count="0" memberValueDatatype="130" unbalanced="0"/>
    <cacheHierarchy uniqueName="[TDSheet].[По дням]" caption="По дням" attribute="1" time="1" defaultMemberUniqueName="[TDSheet].[По дням].[All]" allUniqueName="[TDSheet].[По дням].[All]" dimensionUniqueName="[TDSheet]" displayFolder="" count="0" memberValueDatatype="7" unbalanced="0"/>
    <cacheHierarchy uniqueName="[ВозможныеСделки].[Вероятность]" caption="Вероятность" attribute="1" defaultMemberUniqueName="[ВозможныеСделки].[Вероятность].[All]" allUniqueName="[ВозможныеСделки].[Вероятность].[All]" dimensionUniqueName="[ВозможныеСделки]" displayFolder="" count="2" memberValueDatatype="20" unbalanced="0">
      <fieldsUsage count="2">
        <fieldUsage x="-1"/>
        <fieldUsage x="9"/>
      </fieldsUsage>
    </cacheHierarchy>
    <cacheHierarchy uniqueName="[ВозможныеСделки].[ДатаИзменения]" caption="ДатаИзменения" attribute="1" time="1" defaultMemberUniqueName="[ВозможныеСделки].[ДатаИзменения].[All]" allUniqueName="[ВозможныеСделки].[ДатаИзменения].[All]" dimensionUniqueName="[ВозможныеСделки]" displayFolder="" count="0" memberValueDatatype="7" unbalanced="0"/>
    <cacheHierarchy uniqueName="[ВозможныеСделки].[ДатаСоздания]" caption="ДатаСоздания" attribute="1" time="1" defaultMemberUniqueName="[ВозможныеСделки].[ДатаСоздания].[All]" allUniqueName="[ВозможныеСделки].[ДатаСоздания].[All]" dimensionUniqueName="[ВозможныеСделки]" displayFolder="" count="0" memberValueDatatype="7" unbalanced="0"/>
    <cacheHierarchy uniqueName="[ВозможныеСделки].[ЗакупочнаяСтоимость]" caption="ЗакупочнаяСтоимость" attribute="1" defaultMemberUniqueName="[ВозможныеСделки].[ЗакупочнаяСтоимость].[All]" allUniqueName="[ВозможныеСделки].[ЗакупочнаяСтоимость].[All]" dimensionUniqueName="[ВозможныеСделки]" displayFolder="" count="0" memberValueDatatype="5" unbalanced="0"/>
    <cacheHierarchy uniqueName="[ВозможныеСделки].[КоличествоВходящихОтКлиента]" caption="КоличествоВходящихОтКлиента" attribute="1" defaultMemberUniqueName="[ВозможныеСделки].[КоличествоВходящихОтКлиента].[All]" allUniqueName="[ВозможныеСделки].[КоличествоВходящихОтКлиента].[All]" dimensionUniqueName="[ВозможныеСделки]" displayFolder="" count="0" memberValueDatatype="20" unbalanced="0"/>
    <cacheHierarchy uniqueName="[ВозможныеСделки].[КоличествоПлатежей]" caption="КоличествоПлатежей" attribute="1" defaultMemberUniqueName="[ВозможныеСделки].[КоличествоПлатежей].[All]" allUniqueName="[ВозможныеСделки].[КоличествоПлатежей].[All]" dimensionUniqueName="[ВозможныеСделки]" displayFolder="" count="0" memberValueDatatype="130" unbalanced="0"/>
    <cacheHierarchy uniqueName="[ВозможныеСделки].[Менеджер]" caption="Менеджер" attribute="1" defaultMemberUniqueName="[ВозможныеСделки].[Менеджер].[All]" allUniqueName="[ВозможныеСделки].[Менеджер].[All]" dimensionUniqueName="[ВозможныеСделки]" displayFolder="" count="2" memberValueDatatype="130" unbalanced="0">
      <fieldsUsage count="2">
        <fieldUsage x="-1"/>
        <fieldUsage x="7"/>
      </fieldsUsage>
    </cacheHierarchy>
    <cacheHierarchy uniqueName="[ВозможныеСделки].[ОжидаемоеЗавершение]" caption="ОжидаемоеЗавершение" defaultMemberUniqueName="[ВозможныеСделки].[ОжидаемоеЗавершение].[All]" allUniqueName="[ВозможныеСделки].[ОжидаемоеЗавершение].[All]" dimensionUniqueName="[ВозможныеСделки]" displayFolder="" count="0" unbalanced="0"/>
    <cacheHierarchy uniqueName="[ВозможныеСделки].[Описание]" caption="Описание" attribute="1" defaultMemberUniqueName="[ВозможныеСделки].[Описание].[All]" allUniqueName="[ВозможныеСделки].[Описание].[All]" dimensionUniqueName="[ВозможныеСделки]" displayFolder="" count="2" memberValueDatatype="130" unbalanced="0">
      <fieldsUsage count="2">
        <fieldUsage x="-1"/>
        <fieldUsage x="8"/>
      </fieldsUsage>
    </cacheHierarchy>
    <cacheHierarchy uniqueName="[ВозможныеСделки].[Ответственный]" caption="Ответственный" attribute="1" defaultMemberUniqueName="[ВозможныеСделки].[Ответственный].[All]" allUniqueName="[ВозможныеСделки].[Ответственный].[All]" dimensionUniqueName="[ВозможныеСделки]" displayFolder="" count="0" memberValueDatatype="130" unbalanced="0"/>
    <cacheHierarchy uniqueName="[ВозможныеСделки].[ПлановаяДатаЗавершения]" caption="ПлановаяДатаЗавершения" attribute="1" time="1" defaultMemberUniqueName="[ВозможныеСделки].[ПлановаяДатаЗавершения].[All]" allUniqueName="[ВозможныеСделки].[ПлановаяДатаЗавершения].[All]" dimensionUniqueName="[ВозможныеСделки]" displayFolder="" count="0" memberValueDatatype="7" unbalanced="0"/>
    <cacheHierarchy uniqueName="[ВозможныеСделки].[Продукт]" caption="Продукт" attribute="1" defaultMemberUniqueName="[ВозможныеСделки].[Продукт].[All]" allUniqueName="[ВозможныеСделки].[Продукт].[All]" dimensionUniqueName="[ВозможныеСделки]" displayFolder="" count="0" memberValueDatatype="130" unbalanced="0"/>
    <cacheHierarchy uniqueName="[ВозможныеСделки].[Состояние]" caption="Состояние" attribute="1" defaultMemberUniqueName="[ВозможныеСделки].[Состояние].[All]" allUniqueName="[ВозможныеСделки].[Состояние].[All]" dimensionUniqueName="[ВозможныеСделки]" displayFolder="" count="0" memberValueDatatype="130" unbalanced="0"/>
    <cacheHierarchy uniqueName="[ВозможныеСделки].[Статус]" caption="Статус" attribute="1" defaultMemberUniqueName="[ВозможныеСделки].[Статус].[All]" allUniqueName="[ВозможныеСделки].[Статус].[All]" dimensionUniqueName="[ВозможныеСделки]" displayFolder="" count="0" memberValueDatatype="130" unbalanced="0"/>
    <cacheHierarchy uniqueName="[ВозможныеСделки].[СуммаВходящихОтКлиента]" caption="СуммаВходящихОтКлиента" attribute="1" defaultMemberUniqueName="[ВозможныеСделки].[СуммаВходящихОтКлиента].[All]" allUniqueName="[ВозможныеСделки].[СуммаВходящихОтКлиента].[All]" dimensionUniqueName="[ВозможныеСделки]" displayFolder="" count="0" memberValueDatatype="5" unbalanced="0"/>
    <cacheHierarchy uniqueName="[ВозможныеСделки].[СуммаМаржи]" caption="СуммаМаржи" attribute="1" defaultMemberUniqueName="[ВозможныеСделки].[СуммаМаржи].[All]" allUniqueName="[ВозможныеСделки].[СуммаМаржи].[All]" dimensionUniqueName="[ВозможныеСделки]" displayFolder="" count="0" memberValueDatatype="5" unbalanced="0"/>
    <cacheHierarchy uniqueName="[ВозможныеСделки].[СуммаОборот]" caption="СуммаОборот" attribute="1" defaultMemberUniqueName="[ВозможныеСделки].[СуммаОборот].[All]" allUniqueName="[ВозможныеСделки].[СуммаОборот].[All]" dimensionUniqueName="[ВозможныеСделки]" displayFolder="" count="0" memberValueDatatype="5" unbalanced="0"/>
    <cacheHierarchy uniqueName="[Время].[Год]" caption="Год" attribute="1" time="1" defaultMemberUniqueName="[Время].[Год].[All]" allUniqueName="[Время].[Год].[All]" dimensionUniqueName="[Время]" displayFolder="" count="0" memberValueDatatype="20" unbalanced="0"/>
    <cacheHierarchy uniqueName="[Время].[Дата]" caption="Дата" attribute="1" time="1" keyAttribute="1" defaultMemberUniqueName="[Время].[Дата].[All]" allUniqueName="[Время].[Дата].[All]" dimensionUniqueName="[Время]" displayFolder="" count="0" memberValueDatatype="7" unbalanced="0"/>
    <cacheHierarchy uniqueName="[Время].[ДеньНедели]" caption="ДеньНедели" attribute="1" time="1" defaultMemberUniqueName="[Время].[ДеньНедели].[All]" allUniqueName="[Время].[ДеньНедели].[All]" dimensionUniqueName="[Время]" displayFolder="" count="0" memberValueDatatype="20" unbalanced="0"/>
    <cacheHierarchy uniqueName="[Время].[Имя]" caption="Имя" attribute="1" time="1" defaultMemberUniqueName="[Время].[Имя].[All]" allUniqueName="[Время].[Имя].[All]" dimensionUniqueName="[Время]" displayFolder="" count="2" memberValueDatatype="130" unbalanced="0">
      <fieldsUsage count="2">
        <fieldUsage x="-1"/>
        <fieldUsage x="5"/>
      </fieldsUsage>
    </cacheHierarchy>
    <cacheHierarchy uniqueName="[Время].[Месяц]" caption="Месяц" attribute="1" time="1" defaultMemberUniqueName="[Время].[Месяц].[All]" allUniqueName="[Время].[Месяц].[All]" dimensionUniqueName="[Время]" displayFolder="" count="0" memberValueDatatype="20" unbalanced="0"/>
    <cacheHierarchy uniqueName="[Время].[ПоНеделям]" caption="ПоНеделям" attribute="1" time="1" defaultMemberUniqueName="[Время].[ПоНеделям].[All]" allUniqueName="[Время].[ПоНеделям].[All]" dimensionUniqueName="[Время]" displayFolder="" count="2" memberValueDatatype="7" unbalanced="0">
      <fieldsUsage count="2">
        <fieldUsage x="-1"/>
        <fieldUsage x="4"/>
      </fieldsUsage>
    </cacheHierarchy>
    <cacheHierarchy uniqueName="[Время].[ПоНеделямПлюс]" caption="ПоНеделямПлюс" attribute="1" time="1" defaultMemberUniqueName="[Время].[ПоНеделямПлюс].[All]" allUniqueName="[Время].[ПоНеделямПлюс].[All]" dimensionUniqueName="[Время]" displayFolder="" count="0" memberValueDatatype="7" unbalanced="0"/>
    <cacheHierarchy uniqueName="[Время].[ПоНеделямПлюс2]" caption="ПоНеделямПлюс2" attribute="1" time="1" defaultMemberUniqueName="[Время].[ПоНеделямПлюс2].[All]" allUniqueName="[Время].[ПоНеделямПлюс2].[All]" dimensionUniqueName="[Время]" displayFolder="" count="0" memberValueDatatype="7" unbalanced="0"/>
    <cacheHierarchy uniqueName="[Время].[ТолькоПН]" caption="ТолькоПН" attribute="1" time="1" defaultMemberUniqueName="[Время].[ТолькоПН].[All]" allUniqueName="[Время].[ТолькоПН].[All]" dimensionUniqueName="[Время]" displayFolder="" count="0" memberValueDatatype="7" unbalanced="0"/>
    <cacheHierarchy uniqueName="[Компании].[Компания]" caption="Компания" attribute="1" defaultMemberUniqueName="[Компании].[Компания].[All]" allUniqueName="[Компании].[Компания].[All]" dimensionUniqueName="[Компании]" displayFolder="" count="2" memberValueDatatype="130" unbalanced="0">
      <fieldsUsage count="2">
        <fieldUsage x="-1"/>
        <fieldUsage x="10"/>
      </fieldsUsage>
    </cacheHierarchy>
    <cacheHierarchy uniqueName="[Компания].[id 1C]" caption="id 1C" attribute="1" defaultMemberUniqueName="[Компания].[id 1C].[All]" allUniqueName="[Компания].[id 1C].[All]" dimensionUniqueName="[Компания]" displayFolder="" count="0" memberValueDatatype="20" unbalanced="0"/>
    <cacheHierarchy uniqueName="[Менеджеры].[Менеджер]" caption="Менеджер" attribute="1" defaultMemberUniqueName="[Менеджеры].[Менеджер].[All]" allUniqueName="[Менеджеры].[Менеджер].[All]" dimensionUniqueName="[Менеджеры]" displayFolder="" count="0" memberValueDatatype="130" unbalanced="0"/>
    <cacheHierarchy uniqueName="[Менеджеры].[Подразделение]" caption="Подразделение" attribute="1" defaultMemberUniqueName="[Менеджеры].[Подразделение].[All]" allUniqueName="[Менеджеры].[Подразделение].[All]" dimensionUniqueName="[Менеджеры]" displayFolder="" count="0" memberValueDatatype="130" unbalanced="0"/>
    <cacheHierarchy uniqueName="[Менеджеры].[ЦО]" caption="ЦО" attribute="1" defaultMemberUniqueName="[Менеджеры].[ЦО].[All]" allUniqueName="[Менеджеры].[ЦО].[All]" dimensionUniqueName="[Менеджеры]" displayFolder="" count="0" memberValueDatatype="130" unbalanced="0"/>
    <cacheHierarchy uniqueName="[Платежи].[ДатаПлатежа]" caption="ДатаПлатежа" attribute="1" time="1" defaultMemberUniqueName="[Платежи].[ДатаПлатежа].[All]" allUniqueName="[Платежи].[ДатаПлатежа].[All]" dimensionUniqueName="[Платежи]" displayFolder="" count="0" memberValueDatatype="7" unbalanced="0"/>
    <cacheHierarchy uniqueName="[Платежи].[ДатаПлатежаUTC]" caption="ДатаПлатежаUTC" attribute="1" time="1" defaultMemberUniqueName="[Платежи].[ДатаПлатежаUTC].[All]" allUniqueName="[Платежи].[ДатаПлатежаUTC].[All]" dimensionUniqueName="[Платежи]" displayFolder="" count="0" memberValueDatatype="7" unbalanced="0"/>
    <cacheHierarchy uniqueName="[Платежи].[Направление]" caption="Направление" attribute="1" defaultMemberUniqueName="[Платежи].[Направление].[All]" allUniqueName="[Платежи].[Направление].[All]" dimensionUniqueName="[Платежи]" displayFolder="" count="2" memberValueDatatype="130" unbalanced="0">
      <fieldsUsage count="2">
        <fieldUsage x="-1"/>
        <fieldUsage x="1"/>
      </fieldsUsage>
    </cacheHierarchy>
    <cacheHierarchy uniqueName="[Платежи].[ПланируемаяДата]" caption="ПланируемаяДата" attribute="1" time="1" defaultMemberUniqueName="[Платежи].[ПланируемаяДата].[All]" allUniqueName="[Платежи].[ПланируемаяДата].[All]" dimensionUniqueName="[Платежи]" displayFolder="" count="0" memberValueDatatype="7" unbalanced="0"/>
    <cacheHierarchy uniqueName="[Платежи].[Признак]" caption="Признак" attribute="1" defaultMemberUniqueName="[Платежи].[Признак].[All]" allUniqueName="[Платежи].[Признак].[All]" dimensionUniqueName="[Платежи]" displayFolder="" count="2" memberValueDatatype="130" unbalanced="0">
      <fieldsUsage count="2">
        <fieldUsage x="-1"/>
        <fieldUsage x="2"/>
      </fieldsUsage>
    </cacheHierarchy>
    <cacheHierarchy uniqueName="[Платежи].[ПриходОтКлиента]" caption="ПриходОтКлиента" attribute="1" defaultMemberUniqueName="[Платежи].[ПриходОтКлиента].[All]" allUniqueName="[Платежи].[ПриходОтКлиента].[All]" dimensionUniqueName="[Платежи]" displayFolder="" count="0" memberValueDatatype="5" unbalanced="0"/>
    <cacheHierarchy uniqueName="[Платежи].[Расход]" caption="Расход" attribute="1" defaultMemberUniqueName="[Платежи].[Расход].[All]" allUniqueName="[Платежи].[Расход].[All]" dimensionUniqueName="[Платежи]" displayFolder="" count="0" memberValueDatatype="5" unbalanced="0"/>
    <cacheHierarchy uniqueName="[Платежи].[СтатьяДДС]" caption="СтатьяДДС" attribute="1" defaultMemberUniqueName="[Платежи].[СтатьяДДС].[All]" allUniqueName="[Платежи].[СтатьяДДС].[All]" dimensionUniqueName="[Платежи]" displayFolder="" count="2" memberValueDatatype="130" unbalanced="0">
      <fieldsUsage count="2">
        <fieldUsage x="-1"/>
        <fieldUsage x="6"/>
      </fieldsUsage>
    </cacheHierarchy>
    <cacheHierarchy uniqueName="[Платежи].[Сумма с направлением]" caption="Сумма с направлением" attribute="1" defaultMemberUniqueName="[Платежи].[Сумма с направлением].[All]" allUniqueName="[Платежи].[Сумма с направлением].[All]" dimensionUniqueName="[Платежи]" displayFolder="" count="0" memberValueDatatype="5" unbalanced="0"/>
    <cacheHierarchy uniqueName="[Платежи].[СуммаПлатежа]" caption="СуммаПлатежа" attribute="1" defaultMemberUniqueName="[Платежи].[СуммаПлатежа].[All]" allUniqueName="[Платежи].[СуммаПлатежа].[All]" dimensionUniqueName="[Платежи]" displayFolder="" count="0" memberValueDatatype="5" unbalanced="0"/>
    <cacheHierarchy uniqueName="[Подразделения].[Подразделение]" caption="Подразделение" attribute="1" defaultMemberUniqueName="[Подразделения].[Подразделение].[All]" allUniqueName="[Подразделения].[Подразделение].[All]" dimensionUniqueName="[Подразделения]" displayFolder="" count="0" memberValueDatatype="130" unbalanced="0"/>
    <cacheHierarchy uniqueName="[ПостЗатрСРМ].[Дата]" caption="Дата" attribute="1" time="1" defaultMemberUniqueName="[ПостЗатрСРМ].[Дата].[All]" allUniqueName="[ПостЗатрСРМ].[Дата].[All]" dimensionUniqueName="[ПостЗатрСРМ]" displayFolder="" count="0" memberValueDatatype="7" unbalanced="0"/>
    <cacheHierarchy uniqueName="[ПостЗатрСРМ].[Статья ДДС]" caption="Статья ДДС" attribute="1" defaultMemberUniqueName="[ПостЗатрСРМ].[Статья ДДС].[All]" allUniqueName="[ПостЗатрСРМ].[Статья ДДС].[All]" dimensionUniqueName="[ПостЗатрСРМ]" displayFolder="" count="0" memberValueDatatype="130" unbalanced="0"/>
    <cacheHierarchy uniqueName="[ПостЗатрСРМ].[Сумма]" caption="Сумма" attribute="1" defaultMemberUniqueName="[ПостЗатрСРМ].[Сумма].[All]" allUniqueName="[ПостЗатрСРМ].[Сумма].[All]" dimensionUniqueName="[ПостЗатрСРМ]" displayFolder="" count="0" memberValueDatatype="5" unbalanced="0"/>
    <cacheHierarchy uniqueName="[ЦО].[Наименование]" caption="Наименование" attribute="1" defaultMemberUniqueName="[ЦО].[Наименование].[All]" allUniqueName="[ЦО].[Наименование].[All]" dimensionUniqueName="[ЦО]" displayFolder="" count="2" memberValueDatatype="130" unbalanced="0">
      <fieldsUsage count="2">
        <fieldUsage x="-1"/>
        <fieldUsage x="11"/>
      </fieldsUsage>
    </cacheHierarchy>
    <cacheHierarchy uniqueName="[AccountSet].[AccountId]" caption="AccountId" attribute="1" defaultMemberUniqueName="[AccountSet].[AccountId].[All]" allUniqueName="[AccountSet].[AccountId].[All]" dimensionUniqueName="[AccountSet]" displayFolder="" count="0" memberValueDatatype="130" unbalanced="0" hidden="1"/>
    <cacheHierarchy uniqueName="[AccountSet].[Name]" caption="Name" attribute="1" defaultMemberUniqueName="[AccountSet].[Name].[All]" allUniqueName="[AccountSet].[Name].[All]" dimensionUniqueName="[AccountSet]" displayFolder="" count="0" memberValueDatatype="130" unbalanced="0" hidden="1"/>
    <cacheHierarchy uniqueName="[ActivityPointerSet].[ActivityId]" caption="ActivityId" attribute="1" defaultMemberUniqueName="[ActivityPointerSet].[ActivityId].[All]" allUniqueName="[ActivityPointerSet].[ActivityId].[All]" dimensionUniqueName="[ActivityPointerSet]" displayFolder="" count="0" memberValueDatatype="130" unbalanced="0" hidden="1"/>
    <cacheHierarchy uniqueName="[ActivityPointerSet].[ActivityTypeCode]" caption="ActivityTypeCode" attribute="1" defaultMemberUniqueName="[ActivityPointerSet].[ActivityTypeCode].[All]" allUniqueName="[ActivityPointerSet].[ActivityTypeCode].[All]" dimensionUniqueName="[ActivityPointerSet]" displayFolder="" count="0" memberValueDatatype="130" unbalanced="0" hidden="1"/>
    <cacheHierarchy uniqueName="[ActivityPointerSet].[InstanceTypeCode.Value]" caption="InstanceTypeCode.Value" attribute="1" defaultMemberUniqueName="[ActivityPointerSet].[InstanceTypeCode.Value].[All]" allUniqueName="[ActivityPointerSet].[InstanceTypeCode.Value].[All]" dimensionUniqueName="[ActivityPointerSet]" displayFolder="" count="0" memberValueDatatype="20" unbalanced="0" hidden="1"/>
    <cacheHierarchy uniqueName="[ActivityPointerSet].[ModifiedOn]" caption="ModifiedOn" attribute="1" time="1" defaultMemberUniqueName="[ActivityPointerSet].[ModifiedOn].[All]" allUniqueName="[ActivityPointerSet].[ModifiedOn].[All]" dimensionUniqueName="[ActivityPointerSet]" displayFolder="" count="0" memberValueDatatype="7" unbalanced="0" hidden="1"/>
    <cacheHierarchy uniqueName="[ActivityPointerSet].[OwnerId.Id]" caption="OwnerId.Id" attribute="1" defaultMemberUniqueName="[ActivityPointerSet].[OwnerId.Id].[All]" allUniqueName="[ActivityPointerSet].[OwnerId.Id].[All]" dimensionUniqueName="[ActivityPointerSet]" displayFolder="" count="0" memberValueDatatype="130" unbalanced="0" hidden="1"/>
    <cacheHierarchy uniqueName="[ActivityPointerSet].[OwnerId.Name]" caption="OwnerId.Name" attribute="1" defaultMemberUniqueName="[ActivityPointerSet].[OwnerId.Name].[All]" allUniqueName="[ActivityPointerSet].[OwnerId.Name].[All]" dimensionUniqueName="[ActivityPointerSet]" displayFolder="" count="0" memberValueDatatype="130" unbalanced="0" hidden="1"/>
    <cacheHierarchy uniqueName="[ActivityPointerSet].[RegardingObjectId.Id]" caption="RegardingObjectId.Id" attribute="1" defaultMemberUniqueName="[ActivityPointerSet].[RegardingObjectId.Id].[All]" allUniqueName="[ActivityPointerSet].[RegardingObjectId.Id].[All]" dimensionUniqueName="[ActivityPointerSet]" displayFolder="" count="0" memberValueDatatype="130" unbalanced="0" hidden="1"/>
    <cacheHierarchy uniqueName="[ActivityPointerSet].[RegardingObjectId.LogicalName]" caption="RegardingObjectId.LogicalName" attribute="1" defaultMemberUniqueName="[ActivityPointerSet].[RegardingObjectId.LogicalName].[All]" allUniqueName="[ActivityPointerSet].[RegardingObjectId.LogicalName].[All]" dimensionUniqueName="[ActivityPointerSet]" displayFolder="" count="0" memberValueDatatype="130" unbalanced="0" hidden="1"/>
    <cacheHierarchy uniqueName="[ActivityPointerSet].[RegardingObjectId.Name]" caption="RegardingObjectId.Name" attribute="1" defaultMemberUniqueName="[ActivityPointerSet].[RegardingObjectId.Name].[All]" allUniqueName="[ActivityPointerSet].[RegardingObjectId.Name].[All]" dimensionUniqueName="[ActivityPointerSet]" displayFolder="" count="0" memberValueDatatype="130" unbalanced="0" hidden="1"/>
    <cacheHierarchy uniqueName="[ActivityPointerSet].[ScheduledEnd]" caption="ScheduledEnd" attribute="1" time="1" defaultMemberUniqueName="[ActivityPointerSet].[ScheduledEnd].[All]" allUniqueName="[ActivityPointerSet].[ScheduledEnd].[All]" dimensionUniqueName="[ActivityPointerSet]" displayFolder="" count="0" memberValueDatatype="7" unbalanced="0" hidden="1"/>
    <cacheHierarchy uniqueName="[ActivityPointerSet].[StateCode.Value]" caption="StateCode.Value" attribute="1" defaultMemberUniqueName="[ActivityPointerSet].[StateCode.Value].[All]" allUniqueName="[ActivityPointerSet].[StateCode.Value].[All]" dimensionUniqueName="[ActivityPointerSet]" displayFolder="" count="0" memberValueDatatype="20" unbalanced="0" hidden="1"/>
    <cacheHierarchy uniqueName="[ActivityPointerSet].[Subject]" caption="Subject" attribute="1" defaultMemberUniqueName="[ActivityPointerSet].[Subject].[All]" allUniqueName="[ActivityPointerSet].[Subject].[All]" dimensionUniqueName="[ActivityPointerSet]" displayFolder="" count="0" memberValueDatatype="130" unbalanced="0" hidden="1"/>
    <cacheHierarchy uniqueName="[opportunitystate].[fullid]" caption="fullid" attribute="1" defaultMemberUniqueName="[opportunitystate].[fullid].[All]" allUniqueName="[opportunitystate].[fullid].[All]" dimensionUniqueName="[opportunitystate]" displayFolder="" count="0" memberValueDatatype="130" unbalanced="0" hidden="1"/>
    <cacheHierarchy uniqueName="[opportunitystate].[id]" caption="id" attribute="1" defaultMemberUniqueName="[opportunitystate].[id].[All]" allUniqueName="[opportunitystate].[id].[All]" dimensionUniqueName="[opportunitystate]" displayFolder="" count="0" memberValueDatatype="130" unbalanced="0" hidden="1"/>
    <cacheHierarchy uniqueName="[opportunitystate].[idnum]" caption="idnum" attribute="1" defaultMemberUniqueName="[opportunitystate].[idnum].[All]" allUniqueName="[opportunitystate].[idnum].[All]" dimensionUniqueName="[opportunitystate]" displayFolder="" count="0" memberValueDatatype="5" unbalanced="0" hidden="1"/>
    <cacheHierarchy uniqueName="[opportunitystate].[Name]" caption="Name" attribute="1" defaultMemberUniqueName="[opportunitystate].[Name].[All]" allUniqueName="[opportunitystate].[Name].[All]" dimensionUniqueName="[opportunitystate]" displayFolder="" count="0" memberValueDatatype="130" unbalanced="0" hidden="1"/>
    <cacheHierarchy uniqueName="[opportunitystatus].[fullid]" caption="fullid" attribute="1" defaultMemberUniqueName="[opportunitystatus].[fullid].[All]" allUniqueName="[opportunitystatus].[fullid].[All]" dimensionUniqueName="[opportunitystatus]" displayFolder="" count="0" memberValueDatatype="130" unbalanced="0" hidden="1"/>
    <cacheHierarchy uniqueName="[opportunitystatus].[id]" caption="id" attribute="1" defaultMemberUniqueName="[opportunitystatus].[id].[All]" allUniqueName="[opportunitystatus].[id].[All]" dimensionUniqueName="[opportunitystatus]" displayFolder="" count="0" memberValueDatatype="130" unbalanced="0" hidden="1"/>
    <cacheHierarchy uniqueName="[opportunitystatus].[idnum]" caption="idnum" attribute="1" defaultMemberUniqueName="[opportunitystatus].[idnum].[All]" allUniqueName="[opportunitystatus].[idnum].[All]" dimensionUniqueName="[opportunitystatus]" displayFolder="" count="0" memberValueDatatype="5" unbalanced="0" hidden="1"/>
    <cacheHierarchy uniqueName="[opportunitystatus].[Name]" caption="Name" attribute="1" defaultMemberUniqueName="[opportunitystatus].[Name].[All]" allUniqueName="[opportunitystatus].[Name].[All]" dimensionUniqueName="[opportunitystatus]" displayFolder="" count="0" memberValueDatatype="130" unbalanced="0" hidden="1"/>
    <cacheHierarchy uniqueName="[wz_attribute].[fullid]" caption="fullid" attribute="1" defaultMemberUniqueName="[wz_attribute].[fullid].[All]" allUniqueName="[wz_attribute].[fullid].[All]" dimensionUniqueName="[wz_attribute]" displayFolder="" count="0" memberValueDatatype="130" unbalanced="0" hidden="1"/>
    <cacheHierarchy uniqueName="[wz_attribute].[id]" caption="id" attribute="1" defaultMemberUniqueName="[wz_attribute].[id].[All]" allUniqueName="[wz_attribute].[id].[All]" dimensionUniqueName="[wz_attribute]" displayFolder="" count="0" memberValueDatatype="130" unbalanced="0" hidden="1"/>
    <cacheHierarchy uniqueName="[wz_attribute].[idnum]" caption="idnum" attribute="1" defaultMemberUniqueName="[wz_attribute].[idnum].[All]" allUniqueName="[wz_attribute].[idnum].[All]" dimensionUniqueName="[wz_attribute]" displayFolder="" count="0" memberValueDatatype="5" unbalanced="0" hidden="1"/>
    <cacheHierarchy uniqueName="[wz_attribute].[Name]" caption="Name" attribute="1" defaultMemberUniqueName="[wz_attribute].[Name].[All]" allUniqueName="[wz_attribute].[Name].[All]" dimensionUniqueName="[wz_attribute]" displayFolder="" count="0" memberValueDatatype="130" unbalanced="0" hidden="1"/>
    <cacheHierarchy uniqueName="[wz_direction].[fullid]" caption="fullid" attribute="1" defaultMemberUniqueName="[wz_direction].[fullid].[All]" allUniqueName="[wz_direction].[fullid].[All]" dimensionUniqueName="[wz_direction]" displayFolder="" count="0" memberValueDatatype="130" unbalanced="0" hidden="1"/>
    <cacheHierarchy uniqueName="[wz_direction].[id]" caption="id" attribute="1" defaultMemberUniqueName="[wz_direction].[id].[All]" allUniqueName="[wz_direction].[id].[All]" dimensionUniqueName="[wz_direction]" displayFolder="" count="0" memberValueDatatype="130" unbalanced="0" hidden="1"/>
    <cacheHierarchy uniqueName="[wz_direction].[idnum]" caption="idnum" attribute="1" defaultMemberUniqueName="[wz_direction].[idnum].[All]" allUniqueName="[wz_direction].[idnum].[All]" dimensionUniqueName="[wz_direction]" displayFolder="" count="0" memberValueDatatype="5" unbalanced="0" hidden="1"/>
    <cacheHierarchy uniqueName="[wz_direction].[Name]" caption="Name" attribute="1" defaultMemberUniqueName="[wz_direction].[Name].[All]" allUniqueName="[wz_direction].[Name].[All]" dimensionUniqueName="[wz_direction]" displayFolder="" count="0" memberValueDatatype="130" unbalanced="0" hidden="1"/>
    <cacheHierarchy uniqueName="[ВозможныеСделки].[AccountId.Id]" caption="AccountId.Id" attribute="1" defaultMemberUniqueName="[ВозможныеСделки].[AccountId.Id].[All]" allUniqueName="[ВозможныеСделки].[AccountId.Id].[All]" dimensionUniqueName="[ВозможныеСделки]" displayFolder="" count="0" memberValueDatatype="130" unbalanced="0" hidden="1"/>
    <cacheHierarchy uniqueName="[ВозможныеСделки].[AccountId.Name]" caption="AccountId.Name" attribute="1" defaultMemberUniqueName="[ВозможныеСделки].[AccountId.Name].[All]" allUniqueName="[ВозможныеСделки].[AccountId.Name].[All]" dimensionUniqueName="[ВозможныеСделки]" displayFolder="" count="0" memberValueDatatype="130" unbalanced="0" hidden="1"/>
    <cacheHierarchy uniqueName="[ВозможныеСделки].[BudgetAmount.Value]" caption="BudgetAmount.Value" attribute="1" defaultMemberUniqueName="[ВозможныеСделки].[BudgetAmount.Value].[All]" allUniqueName="[ВозможныеСделки].[BudgetAmount.Value].[All]" dimensionUniqueName="[ВозможныеСделки]" displayFolder="" count="0" memberValueDatatype="5" unbalanced="0" hidden="1"/>
    <cacheHierarchy uniqueName="[ВозможныеСделки].[CustomerId.Id]" caption="CustomerId.Id" attribute="1" defaultMemberUniqueName="[ВозможныеСделки].[CustomerId.Id].[All]" allUniqueName="[ВозможныеСделки].[CustomerId.Id].[All]" dimensionUniqueName="[ВозможныеСделки]" displayFolder="" count="0" memberValueDatatype="130" unbalanced="0" hidden="1"/>
    <cacheHierarchy uniqueName="[ВозможныеСделки].[IsRevenueSystemCalculated]" caption="IsRevenueSystemCalculated" attribute="1" defaultMemberUniqueName="[ВозможныеСделки].[IsRevenueSystemCalculated].[All]" allUniqueName="[ВозможныеСделки].[IsRevenueSystemCalculated].[All]" dimensionUniqueName="[ВозможныеСделки]" displayFolder="" count="0" memberValueDatatype="11" unbalanced="0" hidden="1"/>
    <cacheHierarchy uniqueName="[ВозможныеСделки].[new_cldate]" caption="new_cldate" attribute="1" time="1" defaultMemberUniqueName="[ВозможныеСделки].[new_cldate].[All]" allUniqueName="[ВозможныеСделки].[new_cldate].[All]" dimensionUniqueName="[ВозможныеСделки]" displayFolder="" count="0" memberValueDatatype="7" unbalanced="0" hidden="1"/>
    <cacheHierarchy uniqueName="[ВозможныеСделки].[new_sostvzd.Value]" caption="new_sostvzd.Value" attribute="1" defaultMemberUniqueName="[ВозможныеСделки].[new_sostvzd.Value].[All]" allUniqueName="[ВозможныеСделки].[new_sostvzd.Value].[All]" dimensionUniqueName="[ВозможныеСделки]" displayFolder="" count="0" memberValueDatatype="20" unbalanced="0" hidden="1"/>
    <cacheHierarchy uniqueName="[ВозможныеСделки].[OpportunityId]" caption="OpportunityId" attribute="1" defaultMemberUniqueName="[ВозможныеСделки].[OpportunityId].[All]" allUniqueName="[ВозможныеСделки].[OpportunityId].[All]" dimensionUniqueName="[ВозможныеСделки]" displayFolder="" count="0" memberValueDatatype="130" unbalanced="0" hidden="1"/>
    <cacheHierarchy uniqueName="[ВозможныеСделки].[OwnerId.Id]" caption="OwnerId.Id" attribute="1" defaultMemberUniqueName="[ВозможныеСделки].[OwnerId.Id].[All]" allUniqueName="[ВозможныеСделки].[OwnerId.Id].[All]" dimensionUniqueName="[ВозможныеСделки]" displayFolder="" count="0" memberValueDatatype="130" unbalanced="0" hidden="1"/>
    <cacheHierarchy uniqueName="[ВозможныеСделки].[ParentAccountId.Id]" caption="ParentAccountId.Id" attribute="1" defaultMemberUniqueName="[ВозможныеСделки].[ParentAccountId.Id].[All]" allUniqueName="[ВозможныеСделки].[ParentAccountId.Id].[All]" dimensionUniqueName="[ВозможныеСделки]" displayFolder="" count="0" memberValueDatatype="130" unbalanced="0" hidden="1"/>
    <cacheHierarchy uniqueName="[ВозможныеСделки].[ParentAccountId.Name]" caption="ParentAccountId.Name" attribute="1" defaultMemberUniqueName="[ВозможныеСделки].[ParentAccountId.Name].[All]" allUniqueName="[ВозможныеСделки].[ParentAccountId.Name].[All]" dimensionUniqueName="[ВозможныеСделки]" displayFolder="" count="0" memberValueDatatype="130" unbalanced="0" hidden="1"/>
    <cacheHierarchy uniqueName="[ВозможныеСделки].[StateCode.Value]" caption="StateCode.Value" attribute="1" defaultMemberUniqueName="[ВозможныеСделки].[StateCode.Value].[All]" allUniqueName="[ВозможныеСделки].[StateCode.Value].[All]" dimensionUniqueName="[ВозможныеСделки]" displayFolder="" count="0" memberValueDatatype="20" unbalanced="0" hidden="1"/>
    <cacheHierarchy uniqueName="[ВозможныеСделки].[StatusCode.Value]" caption="StatusCode.Value" attribute="1" defaultMemberUniqueName="[ВозможныеСделки].[StatusCode.Value].[All]" allUniqueName="[ВозможныеСделки].[StatusCode.Value].[All]" dimensionUniqueName="[ВозможныеСделки]" displayFolder="" count="0" memberValueDatatype="20" unbalanced="0" hidden="1"/>
    <cacheHierarchy uniqueName="[ВозможныеСделки].[wz_customerorderid]" caption="wz_customerorderid" attribute="1" defaultMemberUniqueName="[ВозможныеСделки].[wz_customerorderid].[All]" allUniqueName="[ВозможныеСделки].[wz_customerorderid].[All]" dimensionUniqueName="[ВозможныеСделки]" displayFolder="" count="0" memberValueDatatype="130" unbalanced="0" hidden="1"/>
    <cacheHierarchy uniqueName="[ВозможныеСделки].[wz_productsandservices.Value]" caption="wz_productsandservices.Value" attribute="1" defaultMemberUniqueName="[ВозможныеСделки].[wz_productsandservices.Value].[All]" allUniqueName="[ВозможныеСделки].[wz_productsandservices.Value].[All]" dimensionUniqueName="[ВозможныеСделки]" displayFolder="" count="0" memberValueDatatype="20" unbalanced="0" hidden="1"/>
    <cacheHierarchy uniqueName="[ВозможныеСделки].[Год]" caption="Год" attribute="1" defaultMemberUniqueName="[ВозможныеСделки].[Год].[All]" allUniqueName="[ВозможныеСделки].[Год].[All]" dimensionUniqueName="[ВозможныеСделки]" displayFolder="" count="0" memberValueDatatype="130" unbalanced="0" hidden="1"/>
    <cacheHierarchy uniqueName="[ВозможныеСделки].[КоличествоВходящихОтКлиента0]" caption="КоличествоВходящихОтКлиента0" attribute="1" defaultMemberUniqueName="[ВозможныеСделки].[КоличествоВходящихОтКлиента0].[All]" allUniqueName="[ВозможныеСделки].[КоличествоВходящихОтКлиента0].[All]" dimensionUniqueName="[ВозможныеСделки]" displayFolder="" count="0" memberValueDatatype="20" unbalanced="0" hidden="1"/>
    <cacheHierarchy uniqueName="[ВозможныеСделки].[Контрагент]" caption="Контрагент" attribute="1" defaultMemberUniqueName="[ВозможныеСделки].[Контрагент].[All]" allUniqueName="[ВозможныеСделки].[Контрагент].[All]" dimensionUniqueName="[ВозможныеСделки]" displayFolder="" count="0" memberValueDatatype="130" unbalanced="0" hidden="1"/>
    <cacheHierarchy uniqueName="[ВозможныеСделки].[месяц]" caption="месяц" attribute="1" defaultMemberUniqueName="[ВозможныеСделки].[месяц].[All]" allUniqueName="[ВозможныеСделки].[месяц].[All]" dimensionUniqueName="[ВозможныеСделки]" displayFolder="" count="0" memberValueDatatype="130" unbalanced="0" hidden="1"/>
    <cacheHierarchy uniqueName="[ВозможныеСделки].[ОбщаяСкидка]" caption="ОбщаяСкидка" attribute="1" defaultMemberUniqueName="[ВозможныеСделки].[ОбщаяСкидка].[All]" allUniqueName="[ВозможныеСделки].[ОбщаяСкидка].[All]" dimensionUniqueName="[ВозможныеСделки]" displayFolder="" count="0" memberValueDatatype="5" unbalanced="0" hidden="1"/>
    <cacheHierarchy uniqueName="[ВозможныеСделки].[ОбщаяСумма]" caption="ОбщаяСумма" attribute="1" defaultMemberUniqueName="[ВозможныеСделки].[ОбщаяСумма].[All]" allUniqueName="[ВозможныеСделки].[ОбщаяСумма].[All]" dimensionUniqueName="[ВозможныеСделки]" displayFolder="" count="0" memberValueDatatype="5" unbalanced="0" hidden="1"/>
    <cacheHierarchy uniqueName="[ВозможныеСделки].[СуммаВходящихОтКлиента0]" caption="СуммаВходящихОтКлиента0" attribute="1" defaultMemberUniqueName="[ВозможныеСделки].[СуммаВходящихОтКлиента0].[All]" allUniqueName="[ВозможныеСделки].[СуммаВходящихОтКлиента0].[All]" dimensionUniqueName="[ВозможныеСделки]" displayFolder="" count="0" memberValueDatatype="5" unbalanced="0" hidden="1"/>
    <cacheHierarchy uniqueName="[Компании].[Name]" caption="Name" attribute="1" defaultMemberUniqueName="[Компании].[Name].[All]" allUniqueName="[Компании].[Name].[All]" dimensionUniqueName="[Компании]" displayFolder="" count="0" memberValueDatatype="130" unbalanced="0" hidden="1"/>
    <cacheHierarchy uniqueName="[Компания].[fullid]" caption="fullid" attribute="1" defaultMemberUniqueName="[Компания].[fullid].[All]" allUniqueName="[Компания].[fullid].[All]" dimensionUniqueName="[Компания]" displayFolder="" count="0" memberValueDatatype="130" unbalanced="0" hidden="1"/>
    <cacheHierarchy uniqueName="[Компания].[id]" caption="id" attribute="1" defaultMemberUniqueName="[Компания].[id].[All]" allUniqueName="[Компания].[id].[All]" dimensionUniqueName="[Компания]" displayFolder="" count="0" memberValueDatatype="130" unbalanced="0" hidden="1"/>
    <cacheHierarchy uniqueName="[Компания].[idnum]" caption="idnum" attribute="1" defaultMemberUniqueName="[Компания].[idnum].[All]" allUniqueName="[Компания].[idnum].[All]" dimensionUniqueName="[Компания]" displayFolder="" count="0" memberValueDatatype="5" unbalanced="0" hidden="1"/>
    <cacheHierarchy uniqueName="[Компания].[Name]" caption="Name" attribute="1" defaultMemberUniqueName="[Компания].[Name].[All]" allUniqueName="[Компания].[Name].[All]" dimensionUniqueName="[Компания]" displayFolder="" count="0" memberValueDatatype="130" unbalanced="0" hidden="1"/>
    <cacheHierarchy uniqueName="[Платежи].[CreatedOn]" caption="CreatedOn" attribute="1" time="1" defaultMemberUniqueName="[Платежи].[CreatedOn].[All]" allUniqueName="[Платежи].[CreatedOn].[All]" dimensionUniqueName="[Платежи]" displayFolder="" count="0" memberValueDatatype="7" unbalanced="0" hidden="1"/>
    <cacheHierarchy uniqueName="[Платежи].[ModifiedOn]" caption="ModifiedOn" attribute="1" time="1" defaultMemberUniqueName="[Платежи].[ModifiedOn].[All]" allUniqueName="[Платежи].[ModifiedOn].[All]" dimensionUniqueName="[Платежи]" displayFolder="" count="0" memberValueDatatype="7" unbalanced="0" hidden="1"/>
    <cacheHierarchy uniqueName="[Платежи].[OverriddenCreatedOn]" caption="OverriddenCreatedOn" attribute="1" time="1" defaultMemberUniqueName="[Платежи].[OverriddenCreatedOn].[All]" allUniqueName="[Платежи].[OverriddenCreatedOn].[All]" dimensionUniqueName="[Платежи]" displayFolder="" count="0" memberValueDatatype="7" unbalanced="0" hidden="1"/>
    <cacheHierarchy uniqueName="[Платежи].[statecode.Value]" caption="statecode.Value" attribute="1" defaultMemberUniqueName="[Платежи].[statecode.Value].[All]" allUniqueName="[Платежи].[statecode.Value].[All]" dimensionUniqueName="[Платежи]" displayFolder="" count="0" memberValueDatatype="20" unbalanced="0" hidden="1"/>
    <cacheHierarchy uniqueName="[Платежи].[statuscode.Value]" caption="statuscode.Value" attribute="1" defaultMemberUniqueName="[Платежи].[statuscode.Value].[All]" allUniqueName="[Платежи].[statuscode.Value].[All]" dimensionUniqueName="[Платежи]" displayFolder="" count="0" memberValueDatatype="20" unbalanced="0" hidden="1"/>
    <cacheHierarchy uniqueName="[Платежи].[wz_attribute.Value]" caption="wz_attribute.Value" attribute="1" defaultMemberUniqueName="[Платежи].[wz_attribute.Value].[All]" allUniqueName="[Платежи].[wz_attribute.Value].[All]" dimensionUniqueName="[Платежи]" displayFolder="" count="0" memberValueDatatype="20" unbalanced="0" hidden="1"/>
    <cacheHierarchy uniqueName="[Платежи].[wz_company.Value]" caption="wz_company.Value" attribute="1" defaultMemberUniqueName="[Платежи].[wz_company.Value].[All]" allUniqueName="[Платежи].[wz_company.Value].[All]" dimensionUniqueName="[Платежи]" displayFolder="" count="0" memberValueDatatype="20" unbalanced="0" hidden="1"/>
    <cacheHierarchy uniqueName="[Платежи].[wz_customerorderid]" caption="wz_customerorderid" attribute="1" defaultMemberUniqueName="[Платежи].[wz_customerorderid].[All]" allUniqueName="[Платежи].[wz_customerorderid].[All]" dimensionUniqueName="[Платежи]" displayFolder="" count="0" memberValueDatatype="130" unbalanced="0" hidden="1"/>
    <cacheHierarchy uniqueName="[Платежи].[wz_direction.Value]" caption="wz_direction.Value" attribute="1" defaultMemberUniqueName="[Платежи].[wz_direction.Value].[All]" allUniqueName="[Платежи].[wz_direction.Value].[All]" dimensionUniqueName="[Платежи]" displayFolder="" count="0" memberValueDatatype="20" unbalanced="0" hidden="1"/>
    <cacheHierarchy uniqueName="[Платежи].[wz_name]" caption="wz_name" attribute="1" defaultMemberUniqueName="[Платежи].[wz_name].[All]" allUniqueName="[Платежи].[wz_name].[All]" dimensionUniqueName="[Платежи]" displayFolder="" count="0" memberValueDatatype="130" unbalanced="0" hidden="1"/>
    <cacheHierarchy uniqueName="[Платежи].[wz_opportunity.Id]" caption="wz_opportunity.Id" attribute="1" defaultMemberUniqueName="[Платежи].[wz_opportunity.Id].[All]" allUniqueName="[Платежи].[wz_opportunity.Id].[All]" dimensionUniqueName="[Платежи]" displayFolder="" count="0" memberValueDatatype="130" unbalanced="0" hidden="1"/>
    <cacheHierarchy uniqueName="[Платежи].[wz_opportunity.Name]" caption="wz_opportunity.Name" attribute="1" defaultMemberUniqueName="[Платежи].[wz_opportunity.Name].[All]" allUniqueName="[Платежи].[wz_opportunity.Name].[All]" dimensionUniqueName="[Платежи]" displayFolder="" count="0" memberValueDatatype="130" unbalanced="0" hidden="1"/>
    <cacheHierarchy uniqueName="[Платежи].[wz_opportunity_wz_payment_opportunity.OpportunityId]" caption="wz_opportunity_wz_payment_opportunity.OpportunityId" attribute="1" defaultMemberUniqueName="[Платежи].[wz_opportunity_wz_payment_opportunity.OpportunityId].[All]" allUniqueName="[Платежи].[wz_opportunity_wz_payment_opportunity.OpportunityId].[All]" dimensionUniqueName="[Платежи]" displayFolder="" count="0" memberValueDatatype="130" unbalanced="0" hidden="1"/>
    <cacheHierarchy uniqueName="[Платежи].[wz_organization.Id]" caption="wz_organization.Id" attribute="1" defaultMemberUniqueName="[Платежи].[wz_organization.Id].[All]" allUniqueName="[Платежи].[wz_organization.Id].[All]" dimensionUniqueName="[Платежи]" displayFolder="" count="0" memberValueDatatype="130" unbalanced="0" hidden="1"/>
    <cacheHierarchy uniqueName="[Платежи].[wz_paymentId]" caption="wz_paymentId" attribute="1" defaultMemberUniqueName="[Платежи].[wz_paymentId].[All]" allUniqueName="[Платежи].[wz_paymentId].[All]" dimensionUniqueName="[Платежи]" displayFolder="" count="0" memberValueDatatype="130" unbalanced="0" hidden="1"/>
    <cacheHierarchy uniqueName="[Платежи].[wz_paymentpercentage]" caption="wz_paymentpercentage" attribute="1" defaultMemberUniqueName="[Платежи].[wz_paymentpercentage].[All]" allUniqueName="[Платежи].[wz_paymentpercentage].[All]" dimensionUniqueName="[Платежи]" displayFolder="" count="0" memberValueDatatype="5" unbalanced="0" hidden="1"/>
    <cacheHierarchy uniqueName="[Платежи].[Компания]" caption="Компания" attribute="1" defaultMemberUniqueName="[Платежи].[Компания].[All]" allUniqueName="[Платежи].[Компания].[All]" dimensionUniqueName="[Платежи]" displayFolder="" count="0" memberValueDatatype="130" unbalanced="0" hidden="1"/>
    <cacheHierarchy uniqueName="[Платежи].[Организация]" caption="Организация" attribute="1" defaultMemberUniqueName="[Платежи].[Организация].[All]" allUniqueName="[Платежи].[Организация].[All]" dimensionUniqueName="[Платежи]" displayFolder="" count="2" memberValueDatatype="130" unbalanced="0" hidden="1">
      <fieldsUsage count="2">
        <fieldUsage x="-1"/>
        <fieldUsage x="0"/>
      </fieldsUsage>
    </cacheHierarchy>
    <cacheHierarchy uniqueName="[Подразделения].[OLD_Подразделение]" caption="OLD_Подразделение" attribute="1" defaultMemberUniqueName="[Подразделения].[OLD_Подразделение].[All]" allUniqueName="[Подразделения].[OLD_Подразделение].[All]" dimensionUniqueName="[Подразделения]" displayFolder="" count="0" memberValueDatatype="130" unbalanced="0" hidden="1"/>
    <cacheHierarchy uniqueName="[ПостЗатрСРМ].[Юр. Лицо]" caption="Юр. Лицо" attribute="1" defaultMemberUniqueName="[ПостЗатрСРМ].[Юр. Лицо].[All]" allUniqueName="[ПостЗатрСРМ].[Юр. Лицо].[All]" dimensionUniqueName="[ПостЗатрСРМ]" displayFolder="" count="0" memberValueDatatype="130" unbalanced="0" hidden="1"/>
    <cacheHierarchy uniqueName="[Продукты].[fullKeyProducts]" caption="fullKeyProducts" attribute="1" defaultMemberUniqueName="[Продукты].[fullKeyProducts].[All]" allUniqueName="[Продукты].[fullKeyProducts].[All]" dimensionUniqueName="[Продукты]" displayFolder="" count="0" memberValueDatatype="130" unbalanced="0" hidden="1"/>
    <cacheHierarchy uniqueName="[Продукты].[idProducts]" caption="idProducts" attribute="1" defaultMemberUniqueName="[Продукты].[idProducts].[All]" allUniqueName="[Продукты].[idProducts].[All]" dimensionUniqueName="[Продукты]" displayFolder="" count="0" memberValueDatatype="130" unbalanced="0" hidden="1"/>
    <cacheHierarchy uniqueName="[Продукты].[Продукты]" caption="Продукты" attribute="1" defaultMemberUniqueName="[Продукты].[Продукты].[All]" allUniqueName="[Продукты].[Продукты].[All]" dimensionUniqueName="[Продукты]" displayFolder="" count="0" memberValueDatatype="130" unbalanced="0" hidden="1"/>
    <cacheHierarchy uniqueName="[Справочник].[FirstName]" caption="FirstName" attribute="1" defaultMemberUniqueName="[Справочник].[FirstName].[All]" allUniqueName="[Справочник].[FirstName].[All]" dimensionUniqueName="[Справочник]" displayFolder="" count="0" memberValueDatatype="130" unbalanced="0" hidden="1"/>
    <cacheHierarchy uniqueName="[Справочник].[FullName2]" caption="FullName2" attribute="1" defaultMemberUniqueName="[Справочник].[FullName2].[All]" allUniqueName="[Справочник].[FullName2].[All]" dimensionUniqueName="[Справочник]" displayFolder="" count="0" memberValueDatatype="130" unbalanced="0" hidden="1"/>
    <cacheHierarchy uniqueName="[Справочник].[LastName]" caption="LastName" attribute="1" defaultMemberUniqueName="[Справочник].[LastName].[All]" allUniqueName="[Справочник].[LastName].[All]" dimensionUniqueName="[Справочник]" displayFolder="" count="0" memberValueDatatype="130" unbalanced="0" hidden="1"/>
    <cacheHierarchy uniqueName="[Справочник].[SystemUserId]" caption="SystemUserId" attribute="1" defaultMemberUniqueName="[Справочник].[SystemUserId].[All]" allUniqueName="[Справочник].[SystemUserId].[All]" dimensionUniqueName="[Справочник]" displayFolder="" count="0" memberValueDatatype="130" unbalanced="0" hidden="1"/>
    <cacheHierarchy uniqueName="[Справочник].[Менеджер]" caption="Менеджер" attribute="1" defaultMemberUniqueName="[Справочник].[Менеджер].[All]" allUniqueName="[Справочник].[Менеджер].[All]" dimensionUniqueName="[Справочник]" displayFolder="" count="0" memberValueDatatype="130" unbalanced="0" hidden="1"/>
    <cacheHierarchy uniqueName="[Справочник].[Подразделение]" caption="Подразделение" attribute="1" defaultMemberUniqueName="[Справочник].[Подразделение].[All]" allUniqueName="[Справочник].[Подразделение].[All]" dimensionUniqueName="[Справочник]" displayFolder="" count="0" memberValueDatatype="130" unbalanced="0" hidden="1"/>
    <cacheHierarchy uniqueName="[Справочник].[ЦО]" caption="ЦО" attribute="1" defaultMemberUniqueName="[Справочник].[ЦО].[All]" allUniqueName="[Справочник].[ЦО].[All]" dimensionUniqueName="[Справочник]" displayFolder="" count="0" memberValueDatatype="130" unbalanced="0" hidden="1"/>
    <cacheHierarchy uniqueName="[Статьи].[id]" caption="id" attribute="1" defaultMemberUniqueName="[Статьи].[id].[All]" allUniqueName="[Статьи].[id].[All]" dimensionUniqueName="[Статьи]" displayFolder="" count="0" memberValueDatatype="130" unbalanced="0" hidden="1"/>
    <cacheHierarchy uniqueName="[Статьи].[Направление]" caption="Направление" attribute="1" defaultMemberUniqueName="[Статьи].[Направление].[All]" allUniqueName="[Статьи].[Направление].[All]" dimensionUniqueName="[Статьи]" displayFolder="" count="0" memberValueDatatype="130" unbalanced="0" hidden="1"/>
    <cacheHierarchy uniqueName="[Статьи].[Признак]" caption="Признак" attribute="1" defaultMemberUniqueName="[Статьи].[Признак].[All]" allUniqueName="[Статьи].[Признак].[All]" dimensionUniqueName="[Статьи]" displayFolder="" count="0" memberValueDatatype="130" unbalanced="0" hidden="1"/>
    <cacheHierarchy uniqueName="[Статьи].[Примечание]" caption="Примечание" attribute="1" defaultMemberUniqueName="[Статьи].[Примечание].[All]" allUniqueName="[Статьи].[Примечание].[All]" dimensionUniqueName="[Статьи]" displayFolder="" count="0" memberValueDatatype="130" unbalanced="0" hidden="1"/>
    <cacheHierarchy uniqueName="[Статьи].[Стаья]" caption="Стаья" attribute="1" defaultMemberUniqueName="[Статьи].[Стаья].[All]" allUniqueName="[Статьи].[Стаья].[All]" dimensionUniqueName="[Статьи]" displayFolder="" count="0" memberValueDatatype="130" unbalanced="0" hidden="1"/>
    <cacheHierarchy uniqueName="[Статьи].[ЮрЛицо]" caption="ЮрЛицо" attribute="1" defaultMemberUniqueName="[Статьи].[ЮрЛицо].[All]" allUniqueName="[Статьи].[ЮрЛицо].[All]" dimensionUniqueName="[Статьи]" displayFolder="" count="0" memberValueDatatype="130" unbalanced="0" hidden="1"/>
    <cacheHierarchy uniqueName="[ЦО].[ЦО]" caption="ЦО" attribute="1" defaultMemberUniqueName="[ЦО].[ЦО].[All]" allUniqueName="[ЦО].[ЦО].[All]" dimensionUniqueName="[ЦО]" displayFolder="" count="0" memberValueDatatype="130" unbalanced="0" hidden="1"/>
    <cacheHierarchy uniqueName="[Measures].[Сумма по столбцу СуммаОборот]" caption="Сумма по столбцу СуммаОборот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Сумма по столбцу СуммаВходящихОтКлиента]" caption="Сумма по столбцу СуммаВходящихОтКлиента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Сумма по столбцу СуммаПлатежа]" caption="Сумма по столбцу СуммаПлатежа" measure="1" displayFolder="" measureGroup="Платежи" count="0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Сумма по столбцу ЗакупочнаяСтоимость]" caption="Сумма по столбцу ЗакупочнаяСтоимость" measure="1" displayFolder="" measureGroup="ВозможныеСделки" count="0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Сумма по столбцу ПриходОтКлиента]" caption="Сумма по столбцу ПриходОтКлиента" measure="1" displayFolder="" measureGroup="Платежи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Сумма по столбцу Расход]" caption="Сумма по столбцу Расход" measure="1" displayFolder="" measureGroup="Платежи" count="0">
      <extLst>
        <ext xmlns:x15="http://schemas.microsoft.com/office/spreadsheetml/2010/11/main" uri="{B97F6D7D-B522-45F9-BDA1-12C45D357490}">
          <x15:cacheHierarchy aggregatedColumn="47"/>
        </ext>
      </extLst>
    </cacheHierarchy>
    <cacheHierarchy uniqueName="[Measures].[Число элементов в столбце ПоНеделям]" caption="Число элементов в столбце ПоНеделям" measure="1" displayFolder="" measureGroup="Время" count="0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Число элементов в столбце Признак]" caption="Число элементов в столбце Признак" measure="1" displayFolder="" measureGroup="Платежи" count="0">
      <extLst>
        <ext xmlns:x15="http://schemas.microsoft.com/office/spreadsheetml/2010/11/main" uri="{B97F6D7D-B522-45F9-BDA1-12C45D357490}">
          <x15:cacheHierarchy aggregatedColumn="45"/>
        </ext>
      </extLst>
    </cacheHierarchy>
    <cacheHierarchy uniqueName="[Measures].[Сумма по столбцу Сумма]" caption="Сумма по столбцу Сумма" measure="1" displayFolder="" measureGroup="ПостЗатрСРМ" count="0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Конечный остаток]" caption="Сумма по столбцу Конечный остаток" measure="1" displayFolder="" measureGroup="TDSheet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СуммРасхождениеПлатежейСОборотом]" caption="СуммРасхождениеПлатежейСОборотом" measure="1" displayFolder="" measureGroup="ВозможныеСделки" count="0"/>
    <cacheHierarchy uniqueName="[Measures].[%РасхождениеПлатежейСОборот]" caption="%РасхождениеПлатежейСОборот" measure="1" displayFolder="" measureGroup="ВозможныеСделки" count="0"/>
    <cacheHierarchy uniqueName="[Measures].[СуммРасхождениеПлатежейСЗакуп]" caption="СуммРасхождениеПлатежейСЗакуп" measure="1" displayFolder="" measureGroup="ВозможныеСделки" count="0"/>
    <cacheHierarchy uniqueName="[Measures].[%РасхождениеПлатежейСЗакуп]" caption="%РасхождениеПлатежейСЗакуп" measure="1" displayFolder="" measureGroup="ВозможныеСделки" count="0"/>
    <cacheHierarchy uniqueName="[Measures].[Итого3]" caption="Итого3" measure="1" displayFolder="" measureGroup="TDSheet" count="0"/>
    <cacheHierarchy uniqueName="[Measures].[_Количество Продукты]" caption="_Количество Продукты" measure="1" displayFolder="" measureGroup="Продукты" count="0" hidden="1"/>
    <cacheHierarchy uniqueName="[Measures].[_Количество ВозможныеСделки]" caption="_Количество ВозможныеСделки" measure="1" displayFolder="" measureGroup="ВозможныеСделки" count="0" hidden="1"/>
    <cacheHierarchy uniqueName="[Measures].[_Количество opportunitystatus]" caption="_Количество opportunitystatus" measure="1" displayFolder="" measureGroup="opportunitystatus" count="0" hidden="1"/>
    <cacheHierarchy uniqueName="[Measures].[_Количество opportunitystate]" caption="_Количество opportunitystate" measure="1" displayFolder="" measureGroup="opportunitystate" count="0" hidden="1"/>
    <cacheHierarchy uniqueName="[Measures].[_Количество wz_direction]" caption="_Количество wz_direction" measure="1" displayFolder="" measureGroup="wz_direction" count="0" hidden="1"/>
    <cacheHierarchy uniqueName="[Measures].[_Количество wz_attribute]" caption="_Количество wz_attribute" measure="1" displayFolder="" measureGroup="wz_attribute" count="0" hidden="1"/>
    <cacheHierarchy uniqueName="[Measures].[_Количество Платежи]" caption="_Количество Платежи" measure="1" displayFolder="" measureGroup="Платежи" count="0" hidden="1"/>
    <cacheHierarchy uniqueName="[Measures].[__XL_Count Менеджеры]" caption="__XL_Count Менеджеры" measure="1" displayFolder="" measureGroup="Менеджеры" count="0" hidden="1"/>
    <cacheHierarchy uniqueName="[Measures].[_Количество Справочник]" caption="_Количество Справочник" measure="1" displayFolder="" measureGroup="Справочник" count="0" hidden="1"/>
    <cacheHierarchy uniqueName="[Measures].[_Количество Компания]" caption="_Количество Компания" measure="1" displayFolder="" measureGroup="Компания" count="0" hidden="1"/>
    <cacheHierarchy uniqueName="[Measures].[__XL_Count Время]" caption="__XL_Count Время" measure="1" displayFolder="" measureGroup="Время" count="0" hidden="1"/>
    <cacheHierarchy uniqueName="[Measures].[_Количество Статьи]" caption="_Количество Статьи" measure="1" displayFolder="" measureGroup="Статьи" count="0" hidden="1"/>
    <cacheHierarchy uniqueName="[Measures].[__XL_Count ПостЗатрСРМ]" caption="__XL_Count ПостЗатрСРМ" measure="1" displayFolder="" measureGroup="ПостЗатрСРМ" count="0" hidden="1"/>
    <cacheHierarchy uniqueName="[Measures].[__XL_Count PaySet_plainginDate_UTC]" caption="__XL_Count PaySet_plainginDate_UTC" measure="1" displayFolder="" measureGroup="PaySet_plainginDate_UTC" count="0" hidden="1"/>
    <cacheHierarchy uniqueName="[Measures].[__XL_Count TDSheet]" caption="__XL_Count TDSheet" measure="1" displayFolder="" measureGroup="TDSheet" count="0" hidden="1"/>
    <cacheHierarchy uniqueName="[Measures].[__XL_Count ActivityPointerSet]" caption="__XL_Count ActivityPointerSet" measure="1" displayFolder="" measureGroup="ActivityPointerSet" count="0" hidden="1"/>
    <cacheHierarchy uniqueName="[Measures].[__XL_Count AccountSet]" caption="__XL_Count AccountSet" measure="1" displayFolder="" measureGroup="AccountSet" count="0" hidden="1"/>
    <cacheHierarchy uniqueName="[Measures].[_Количество Подразделения]" caption="_Количество Подразделения" measure="1" displayFolder="" measureGroup="Подразделения" count="0" hidden="1"/>
    <cacheHierarchy uniqueName="[Measures].[_Количество Компании]" caption="_Количество Компании" measure="1" displayFolder="" measureGroup="Компании" count="0" hidden="1"/>
    <cacheHierarchy uniqueName="[Measures].[_Количество ЦО]" caption="_Количество ЦО" measure="1" displayFolder="" measureGroup="ЦО" count="0" hidden="1"/>
    <cacheHierarchy uniqueName="[Measures].[__XL_Count of Models]" caption="__XL_Count of Models" measure="1" displayFolder="" count="0" hidden="1"/>
    <cacheHierarchy uniqueName="[Measures].[Сумма по столбцу ОбщаяСумма]" caption="Сумма по столбцу ОбщаяСумм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Сумма по столбцу ОбщаяСкидка]" caption="Сумма по столбцу ОбщаяСкидка" measure="1" displayFolder="" measureGroup="ВозможныеСделки" count="0" hidden="1">
      <extLst>
        <ext xmlns:x15="http://schemas.microsoft.com/office/spreadsheetml/2010/11/main" uri="{B97F6D7D-B522-45F9-BDA1-12C45D357490}">
          <x15:cacheHierarchy aggregatedColumn="105"/>
        </ext>
      </extLst>
    </cacheHierarchy>
  </cacheHierarchies>
  <kpis count="0"/>
  <dimensions count="12">
    <dimension measure="1" name="Measures" uniqueName="[Measures]" caption="Measures"/>
    <dimension name="PaySet_plainginDate_UTC" uniqueName="[PaySet_plainginDate_UTC]" caption="PaySet_plainginDate_UTC"/>
    <dimension name="TDSheet" uniqueName="[TDSheet]" caption="TDSheet"/>
    <dimension name="ВозможныеСделки" uniqueName="[ВозможныеСделки]" caption="ВозможныеСделки"/>
    <dimension name="Время" uniqueName="[Время]" caption="Время"/>
    <dimension name="Компании" uniqueName="[Компании]" caption="Компании"/>
    <dimension name="Компания" uniqueName="[Компания]" caption="Компания"/>
    <dimension name="Менеджеры" uniqueName="[Менеджеры]" caption="Менеджеры"/>
    <dimension name="Платежи" uniqueName="[Платежи]" caption="Платежи"/>
    <dimension name="Подразделения" uniqueName="[Подразделения]" caption="Подразделения"/>
    <dimension name="ПостЗатрСРМ" uniqueName="[ПостЗатрСРМ]" caption="ПостЗатрСРМ"/>
    <dimension name="ЦО" uniqueName="[ЦО]" caption="ЦО"/>
  </dimensions>
  <measureGroups count="20">
    <measureGroup name="AccountSet" caption="AccountSet"/>
    <measureGroup name="ActivityPointerSet" caption="ActivityPointerSet"/>
    <measureGroup name="opportunitystate" caption="opportunitystate"/>
    <measureGroup name="opportunitystatus" caption="opportunitystatus"/>
    <measureGroup name="PaySet_plainginDate_UTC" caption="PaySet_plainginDate_UTC"/>
    <measureGroup name="TDSheet" caption="TDSheet"/>
    <measureGroup name="wz_attribute" caption="wz_attribute"/>
    <measureGroup name="wz_direction" caption="wz_direction"/>
    <measureGroup name="ВозможныеСделки" caption="ВозможныеСделки"/>
    <measureGroup name="Время" caption="Время"/>
    <measureGroup name="Компании" caption="Компании"/>
    <measureGroup name="Компания" caption="Компания"/>
    <measureGroup name="Менеджеры" caption="Менеджеры"/>
    <measureGroup name="Платежи" caption="Платежи"/>
    <measureGroup name="Подразделения" caption="Подразделения"/>
    <measureGroup name="ПостЗатрСРМ" caption="ПостЗатрСРМ"/>
    <measureGroup name="Продукты" caption="Продукты"/>
    <measureGroup name="Справочник" caption="Справочник"/>
    <measureGroup name="Статьи" caption="Статьи"/>
    <measureGroup name="ЦО" caption="ЦО"/>
  </measureGroups>
  <maps count="24">
    <map measureGroup="4" dimension="1"/>
    <map measureGroup="5" dimension="2"/>
    <map measureGroup="5" dimension="4"/>
    <map measureGroup="5" dimension="5"/>
    <map measureGroup="5" dimension="6"/>
    <map measureGroup="8" dimension="3"/>
    <map measureGroup="8" dimension="11"/>
    <map measureGroup="9" dimension="4"/>
    <map measureGroup="10" dimension="5"/>
    <map measureGroup="11" dimension="5"/>
    <map measureGroup="11" dimension="6"/>
    <map measureGroup="12" dimension="7"/>
    <map measureGroup="13" dimension="1"/>
    <map measureGroup="13" dimension="3"/>
    <map measureGroup="13" dimension="4"/>
    <map measureGroup="13" dimension="5"/>
    <map measureGroup="13" dimension="6"/>
    <map measureGroup="13" dimension="8"/>
    <map measureGroup="13" dimension="11"/>
    <map measureGroup="14" dimension="9"/>
    <map measureGroup="15" dimension="4"/>
    <map measureGroup="15" dimension="10"/>
    <map measureGroup="17" dimension="11"/>
    <map measureGroup="19" dimension="1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">
  <r>
    <d v="2015-04-27T00:00:00"/>
    <s v="40702810954400026049"/>
    <s v="000000001"/>
    <x v="0"/>
    <n v="3085077.19"/>
    <s v="2000000001"/>
    <s v="2000000001"/>
  </r>
  <r>
    <d v="2015-04-27T00:00:00"/>
    <m/>
    <s v="000000008"/>
    <x v="1"/>
    <n v="387515.16"/>
    <s v="2000000008"/>
    <s v="2000000008"/>
  </r>
  <r>
    <d v="2015-04-27T00:00:00"/>
    <m/>
    <s v="000000010"/>
    <x v="2"/>
    <n v="5397495.9500000002"/>
    <s v="2000000010"/>
    <s v="2000000010"/>
  </r>
  <r>
    <d v="2015-04-27T00:00:00"/>
    <m/>
    <s v="000000004"/>
    <x v="3"/>
    <n v="-5012"/>
    <s v="2000000004"/>
    <s v="2000000004"/>
  </r>
  <r>
    <d v="2015-04-27T00:00:00"/>
    <s v="40702810754400026171"/>
    <s v="000000015"/>
    <x v="4"/>
    <n v="134.05000000000001"/>
    <s v="2000000015"/>
    <s v="2000000015"/>
  </r>
  <r>
    <d v="2015-04-27T00:00:00"/>
    <s v="40817810600000627279"/>
    <s v="000000001"/>
    <x v="0"/>
    <n v="50000"/>
    <s v="2000000001"/>
    <s v="2000000001"/>
  </r>
  <r>
    <d v="2015-04-27T00:00:00"/>
    <s v="40817810804710075343"/>
    <s v="000000002"/>
    <x v="5"/>
    <n v="23801.59"/>
    <s v="2000000002"/>
    <s v="2000000002"/>
  </r>
  <r>
    <d v="2015-04-27T00:00:00"/>
    <m/>
    <s v="000000013"/>
    <x v="6"/>
    <n v="4210444.75"/>
    <s v="100000001"/>
    <s v="2000000013"/>
  </r>
  <r>
    <d v="2015-04-27T00:00:00"/>
    <s v="40702810435000000106"/>
    <s v="000000003"/>
    <x v="7"/>
    <n v="5000"/>
    <s v="2000000003"/>
    <s v="2000000003"/>
  </r>
  <r>
    <d v="2015-04-27T00:00:00"/>
    <m/>
    <s v="000000001"/>
    <x v="0"/>
    <n v="21238.74"/>
    <s v="2000000001"/>
    <s v="2000000001"/>
  </r>
  <r>
    <d v="2015-04-27T00:00:00"/>
    <s v="40702810854400026916"/>
    <s v="000000016"/>
    <x v="8"/>
    <n v="278639.25"/>
    <s v="100000000"/>
    <s v="2000000016"/>
  </r>
  <r>
    <d v="2015-04-27T00:00:00"/>
    <s v="40702810000000003354"/>
    <s v="000000008"/>
    <x v="1"/>
    <n v="331261.34000000003"/>
    <s v="2000000008"/>
    <s v="2000000008"/>
  </r>
  <r>
    <d v="2015-04-27T00:00:00"/>
    <s v="40702810354400026953"/>
    <s v="000000013"/>
    <x v="6"/>
    <n v="101263.41"/>
    <s v="100000001"/>
    <s v="2000000013"/>
  </r>
  <r>
    <d v="2015-04-27T00:00:00"/>
    <s v="40702810700000002833"/>
    <s v="000000004"/>
    <x v="3"/>
    <n v="38533.69"/>
    <s v="2000000004"/>
    <s v="2000000004"/>
  </r>
  <r>
    <d v="2015-04-27T00:00:00"/>
    <m/>
    <s v="000000007"/>
    <x v="9"/>
    <n v="611420.9"/>
    <s v="2000000007"/>
    <s v="2000000007"/>
  </r>
  <r>
    <d v="2015-04-27T00:00:00"/>
    <s v="40702810954400003282"/>
    <s v="000000018"/>
    <x v="10"/>
    <n v="13349.48"/>
    <s v="2000000018"/>
    <s v="2000000018"/>
  </r>
  <r>
    <d v="2015-04-27T00:00:00"/>
    <s v="40702810800000003389"/>
    <s v="000000001"/>
    <x v="0"/>
    <n v="31650.66"/>
    <s v="2000000001"/>
    <s v="2000000001"/>
  </r>
  <r>
    <d v="2015-04-27T00:00:00"/>
    <s v="40702810054400025335"/>
    <s v="000000010"/>
    <x v="2"/>
    <n v="2550.1799999999998"/>
    <s v="2000000010"/>
    <s v="2000000010"/>
  </r>
  <r>
    <d v="2015-04-27T00:00:00"/>
    <s v="40702810554400026038"/>
    <s v="000000011"/>
    <x v="11"/>
    <n v="216076.86"/>
    <s v="2000000011"/>
    <s v="2000000011"/>
  </r>
  <r>
    <d v="2015-04-27T00:00:00"/>
    <s v="40702810954400025943"/>
    <s v="000000002"/>
    <x v="5"/>
    <n v="29985"/>
    <s v="2000000002"/>
    <s v="2000000002"/>
  </r>
  <r>
    <d v="2015-04-27T00:00:00"/>
    <s v="40817810304710080184"/>
    <s v="000000013"/>
    <x v="6"/>
    <n v="10000"/>
    <s v="100000001"/>
    <s v="2000000013"/>
  </r>
  <r>
    <d v="2015-04-27T00:00:00"/>
    <m/>
    <s v="000000011"/>
    <x v="11"/>
    <n v="3955483.85"/>
    <s v="2000000011"/>
    <s v="2000000011"/>
  </r>
  <r>
    <d v="2015-04-27T00:00:00"/>
    <m/>
    <s v="000000006"/>
    <x v="12"/>
    <n v="654.80999999999995"/>
    <s v="2000000006"/>
    <s v="2000000006"/>
  </r>
  <r>
    <d v="2015-04-27T00:00:00"/>
    <s v="40702840254400026049"/>
    <s v="000000001"/>
    <x v="0"/>
    <n v="5500"/>
    <s v="2000000001"/>
    <s v="2000000001"/>
  </r>
  <r>
    <d v="2015-04-27T00:00:00"/>
    <s v="40702810854400026110"/>
    <s v="000000010"/>
    <x v="2"/>
    <n v="1200"/>
    <s v="2000000010"/>
    <s v="2000000010"/>
  </r>
  <r>
    <d v="2015-04-27T00:00:00"/>
    <s v="40702810200000003361"/>
    <s v="000000002"/>
    <x v="5"/>
    <n v="650"/>
    <s v="2000000002"/>
    <s v="2000000002"/>
  </r>
  <r>
    <d v="2015-04-27T00:00:00"/>
    <s v="40702810700000004970"/>
    <s v="000000003"/>
    <x v="7"/>
    <n v="134684.32"/>
    <s v="2000000003"/>
    <s v="2000000003"/>
  </r>
  <r>
    <d v="2015-04-27T00:00:00"/>
    <s v="40702810054400025814"/>
    <s v="000000004"/>
    <x v="3"/>
    <n v="64448.73"/>
    <s v="2000000004"/>
    <s v="2000000004"/>
  </r>
  <r>
    <d v="2015-04-27T00:00:00"/>
    <s v="40702810154400026030"/>
    <s v="000000012"/>
    <x v="13"/>
    <n v="88493.54"/>
    <s v="2000000012"/>
    <s v="2000000012"/>
  </r>
  <r>
    <d v="2015-04-27T00:00:00"/>
    <s v="40817810700000014216"/>
    <s v="000000018"/>
    <x v="10"/>
    <n v="50000"/>
    <s v="2000000018"/>
    <s v="2000000018"/>
  </r>
  <r>
    <d v="2015-04-27T00:00:00"/>
    <s v="40702810454400014166"/>
    <s v="000000013"/>
    <x v="6"/>
    <n v="-39716.870000000003"/>
    <s v="100000001"/>
    <s v="2000000013"/>
  </r>
  <r>
    <d v="2015-04-27T00:00:00"/>
    <s v="40702810920008000073"/>
    <s v="000000011"/>
    <x v="11"/>
    <n v="1500"/>
    <s v="2000000011"/>
    <s v="2000000011"/>
  </r>
  <r>
    <d v="2015-04-27T00:00:00"/>
    <s v="40702810100000005595"/>
    <s v="000000006"/>
    <x v="12"/>
    <n v="3125.54"/>
    <s v="2000000006"/>
    <s v="2000000006"/>
  </r>
  <r>
    <d v="2015-04-27T00:00:00"/>
    <s v="40702810654400025586"/>
    <s v="000000002"/>
    <x v="5"/>
    <n v="1174.2"/>
    <s v="2000000002"/>
    <s v="2000000002"/>
  </r>
  <r>
    <d v="2015-04-27T00:00:00"/>
    <m/>
    <s v="000000015"/>
    <x v="4"/>
    <n v="492999.62"/>
    <s v="2000000015"/>
    <s v="2000000015"/>
  </r>
  <r>
    <d v="2015-04-27T00:00:00"/>
    <s v="40817810304710075966"/>
    <s v="000000016"/>
    <x v="8"/>
    <n v="20"/>
    <s v="100000000"/>
    <s v="2000000016"/>
  </r>
  <r>
    <d v="2015-04-27T00:00:00"/>
    <s v="40702810600120001153"/>
    <s v="000000001"/>
    <x v="0"/>
    <n v="564"/>
    <s v="2000000001"/>
    <s v="2000000001"/>
  </r>
  <r>
    <d v="2015-04-27T00:00:00"/>
    <m/>
    <s v="000000009"/>
    <x v="14"/>
    <n v="452447.59"/>
    <s v="2000000009"/>
    <s v="2000000009"/>
  </r>
  <r>
    <d v="2015-04-27T00:00:00"/>
    <s v="40702810754400025813"/>
    <s v="000000006"/>
    <x v="12"/>
    <n v="54284.31"/>
    <s v="2000000006"/>
    <s v="2000000006"/>
  </r>
  <r>
    <d v="2015-04-27T00:00:00"/>
    <s v="40702810554400025097"/>
    <s v="000000008"/>
    <x v="1"/>
    <n v="6872667.3499999996"/>
    <s v="2000000008"/>
    <s v="2000000008"/>
  </r>
  <r>
    <n v="42121"/>
    <s v="40702810620008000072"/>
    <s v="000000010"/>
    <x v="2"/>
    <n v="49.97"/>
    <s v="2000000010"/>
    <s v="20000000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pivotTable1.xml><?xml version="1.0" encoding="utf-8"?>
<pivotTableDefinition xmlns="http://schemas.openxmlformats.org/spreadsheetml/2006/main" name="Итог из 1С по ПН" cacheId="20" applyNumberFormats="0" applyBorderFormats="0" applyFontFormats="0" applyPatternFormats="0" applyAlignmentFormats="0" applyWidthHeightFormats="1" dataCaption="Значения" tag="03260272-1826-46b3-88fd-02bb9a22e489" updatedVersion="5" minRefreshableVersion="3" subtotalHiddenItems="1" rowGrandTotals="0" colGrandTotals="0" itemPrintTitles="1" createdVersion="5" indent="0" outline="1" outlineData="1" multipleFieldFilters="0" rowHeaderCaption="Дата конечного остатка по РС">
  <location ref="A4:B4" firstHeaderRow="1" firstDataRow="1" firstDataCol="1"/>
  <pivotFields count="6">
    <pivotField axis="axisRow" allDrilled="1" showAll="0" dataSourceSort="1" defaultAttributeDrillState="1">
      <items count="2">
        <item x="0"/>
        <item t="default"/>
      </items>
    </pivotField>
    <pivotField allDrilled="1" showAll="0" dataSourceSort="1" defaultAttributeDrillState="1"/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dataFields count="1">
    <dataField name="Конечный остаток" fld="2" baseField="0" baseItem="0" numFmtId="4"/>
  </dataField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4" level="1">
        <member name="[Время].[ПоНеделям].&amp;[2014-11-10T00:00:00]"/>
        <member name="[Время].[ПоНеделям].&amp;[2014-11-17T00:00:00]"/>
        <member name="[Время].[ПоНеделям].&amp;[2014-11-24T00:00:00]"/>
        <member name="[Время].[ПоНеделям].&amp;[2014-12-01T00:00:00]"/>
        <member name="[Время].[ПоНеделям].&amp;[2014-12-08T00:00:00]"/>
        <member name="[Время].[ПоНеделям].&amp;[2014-12-15T00:00:00]"/>
        <member name="[Время].[ПоНеделям].&amp;[2014-12-22T00:00:00]"/>
        <member name="[Время].[ПоНеделям].&amp;[2014-12-29T00:00:00]"/>
        <member name="[Время].[ПоНеделям].&amp;[2015-01-12T00:00:00]"/>
        <member name="[Время].[ПоНеделям].&amp;[2015-01-26T00:00:00]"/>
        <member name="[Время].[ПоНеделям].&amp;[2015-02-09T00:00:00]"/>
        <member name="[Время].[ПоНеделям].&amp;[2015-02-23T00:00:00]"/>
        <member name="[Время].[ПоНеделям].&amp;[2015-03-09T00:00:00]"/>
        <member name="[Время].[ПоНеделям].&amp;[2015-03-30T00:00:00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Конечный остаток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1"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Время]"/>
        <x15:activeTabTopLevelEntity name="[ВозможныеСделки]"/>
        <x15:activeTabTopLevelEntity name="[Справочник]"/>
        <x15:activeTabTopLevelEntity name="[TDSheet]"/>
        <x15:activeTabTopLevelEntity name="[Компания]"/>
      </x15:pivotTableUISettings>
    </ext>
  </extLst>
</pivotTableDefinition>
</file>

<file path=xl/pivotTables/pivotTable10.xml><?xml version="1.0" encoding="utf-8"?>
<pivotTableDefinition xmlns="http://schemas.openxmlformats.org/spreadsheetml/2006/main" name="СводнаяТаблица1" cacheId="23" applyNumberFormats="0" applyBorderFormats="0" applyFontFormats="0" applyPatternFormats="0" applyAlignmentFormats="0" applyWidthHeightFormats="1" dataCaption="Значения" tag="d95501af-3e36-4440-bdd5-7ba061397c75" updatedVersion="5" minRefreshableVersion="3" rowGrandTotals="0" colGrandTotals="0" itemPrintTitles="1" createdVersion="5" indent="0" outline="1" outlineData="1" multipleFieldFilters="0">
  <location ref="A1:C8" firstHeaderRow="1" firstDataRow="1" firstDataCol="2"/>
  <pivotFields count="4">
    <pivotField axis="axisRow" allDrilled="1" outline="0" showAll="0" dataSourceSort="1" defaultSubtotal="0" defaultAttributeDrillState="1">
      <items count="2">
        <item x="0"/>
        <item x="1"/>
      </items>
    </pivotField>
    <pivotField axis="axisRow" allDrilled="1" outline="0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allDrilled="1" showAll="0" dataSourceSort="1" defaultAttributeDrillState="1"/>
  </pivotFields>
  <rowFields count="2">
    <field x="0"/>
    <field x="1"/>
  </rowFields>
  <rowItems count="7">
    <i>
      <x/>
      <x/>
    </i>
    <i r="1">
      <x v="1"/>
    </i>
    <i r="1">
      <x v="2"/>
    </i>
    <i>
      <x v="1"/>
      <x v="1"/>
    </i>
    <i r="1">
      <x v="3"/>
    </i>
    <i r="1">
      <x v="4"/>
    </i>
    <i r="1">
      <x v="5"/>
    </i>
  </rowItems>
  <colItems count="1">
    <i/>
  </colItems>
  <dataFields count="1">
    <dataField name="Число элементов в столбце Признак" fld="2" subtotal="count" baseField="0" baseItem="0"/>
  </dataField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2">
    <rowHierarchyUsage hierarchyUsage="43"/>
    <rowHierarchyUsage hierarchyUsage="45"/>
  </rowHierarchiesUsage>
  <extLst>
    <ext xmlns:x14="http://schemas.microsoft.com/office/spreadsheetml/2009/9/main" uri="{962EF5D1-5CA2-4c93-8EF4-DBF5C05439D2}">
      <x14:pivotTableDefinition xmlns:xm="http://schemas.microsoft.com/office/excel/2006/main" visualTotalsForSets="1" calculatedMembersInFilters="1" hideValuesRow="1"/>
    </ext>
    <ext xmlns:x15="http://schemas.microsoft.com/office/spreadsheetml/2010/11/main" uri="{E67621CE-5B39-4880-91FE-76760E9C1902}">
      <x15:pivotTableUISettings>
        <x15:activeTabTopLevelEntity name="[Платежи]"/>
        <x15:activeTabTopLevelEntity name="[ЦО]"/>
      </x15:pivotTableUISettings>
    </ext>
  </extLst>
</pivotTableDefinition>
</file>

<file path=xl/pivotTables/pivotTable2.xml><?xml version="1.0" encoding="utf-8"?>
<pivotTableDefinition xmlns="http://schemas.openxmlformats.org/spreadsheetml/2006/main" name="Приход от Клиентов" cacheId="24" applyNumberFormats="0" applyBorderFormats="0" applyFontFormats="0" applyPatternFormats="0" applyAlignmentFormats="0" applyWidthHeightFormats="1" dataCaption="Значения" tag="1344d82f-5e28-429b-a83d-de5dc2f0f3b0" updatedVersion="5" minRefreshableVersion="3" subtotalHiddenItems="1" itemPrintTitles="1" createdVersion="5" indent="0" showEmptyCol="1" outline="1" outlineData="1" multipleFieldFilters="0" rowHeaderCaption="">
  <location ref="A10:P54" firstHeaderRow="1" firstDataRow="3" firstDataCol="1" rowPageCount="1" colPageCount="1"/>
  <pivotFields count="12">
    <pivotField axis="axisRow" allDrilled="1" showAll="0" dataSourceSort="1" defaultSubtotal="0">
      <items count="41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</items>
    </pivotField>
    <pivotField allDrilled="1" showAll="0" dataSourceSort="1" defaultSubtotal="0" defaultAttributeDrillState="1"/>
    <pivotField allDrilled="1" showAll="0" dataSourceSort="1" defaultSubtotal="0" defaultAttributeDrillState="1"/>
    <pivotField dataField="1" showAll="0"/>
    <pivotField axis="axisCol" allDrilled="1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axis="axisCol" allDrilled="1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Page" allDrilled="1" showAll="0" dataSourceSort="1" defaultSubtotal="0" defaultAttributeDrillState="1">
      <items count="1">
        <item s="1" x="0"/>
      </items>
    </pivotField>
    <pivotField axis="axisRow" allDrilled="1" showAll="0" dataSourceSort="1" defaultSubtotal="0" defaultAttributeDrillState="1">
      <items count="1">
        <item x="0"/>
      </items>
    </pivotField>
    <pivotField axis="axisRow" allDrilled="1" showAll="0" dataSourceSort="1" defaultSubtotal="0" defaultAttributeDrillState="1">
      <items count="1">
        <item x="0" e="0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3">
    <field x="0"/>
    <field x="8"/>
    <field x="7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2">
    <field x="4"/>
    <field x="5"/>
  </colFields>
  <colItems count="1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 t="grand">
      <x/>
    </i>
  </colItems>
  <pageFields count="1">
    <pageField fld="6" hier="48" name="[Платежи].[СтатьяДДС].&amp;[Поступления от покупателей]" cap="Поступления от покупателей"/>
  </pageFields>
  <dataFields count="1">
    <dataField name="Приход" fld="3" baseField="0" baseItem="0" numFmtId="4"/>
  </dataFields>
  <formats count="2">
    <format dxfId="87">
      <pivotArea type="origin" dataOnly="0" labelOnly="1" outline="0" fieldPosition="0"/>
    </format>
    <format dxfId="86">
      <pivotArea dataOnly="0" labelOnly="1" fieldPosition="0">
        <references count="1">
          <reference field="0" count="1">
            <x v="10"/>
          </reference>
        </references>
      </pivotArea>
    </format>
  </format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Платежи].[Направление].&amp;[ Приход]"/>
      </members>
    </pivotHierarchy>
    <pivotHierarchy dragToData="1"/>
    <pivotHierarchy multipleItemSelectionAllowed="1" dragToData="1">
      <members count="1" level="1">
        <member name="[Платежи].[Признак].&amp;[ Клиент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3">
    <rowHierarchyUsage hierarchyUsage="130"/>
    <rowHierarchyUsage hierarchyUsage="18"/>
    <rowHierarchyUsage hierarchyUsage="16"/>
  </rowHierarchiesUsage>
  <colHierarchiesUsage count="2">
    <colHierarchyUsage hierarchyUsage="32"/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Платежи]"/>
        <x15:activeTabTopLevelEntity name="[Время]"/>
        <x15:activeTabTopLevelEntity name="[Компания]"/>
        <x15:activeTabTopLevelEntity name="[Справочник]"/>
        <x15:activeTabTopLevelEntity name="[ВозможныеСделки]"/>
        <x15:activeTabTopLevelEntity name="[Компании]"/>
        <x15:activeTabTopLevelEntity name="[ЦО]"/>
      </x15:pivotTableUISettings>
    </ext>
  </extLst>
</pivotTableDefinition>
</file>

<file path=xl/pivotTables/pivotTable3.xml><?xml version="1.0" encoding="utf-8"?>
<pivotTableDefinition xmlns="http://schemas.openxmlformats.org/spreadsheetml/2006/main" name="СводнаяТаблица1" cacheId="21" applyNumberFormats="0" applyBorderFormats="0" applyFontFormats="0" applyPatternFormats="0" applyAlignmentFormats="0" applyWidthHeightFormats="1" dataCaption="Значения" tag="64b31ab4-7adb-4f10-a49d-0c2a63b29029" updatedVersion="5" minRefreshableVersion="3" subtotalHiddenItems="1" itemPrintTitles="1" createdVersion="5" indent="0" showEmptyCol="1" outline="1" outlineData="1" multipleFieldFilters="0" rowHeaderCaption="">
  <location ref="A202:P210" firstHeaderRow="1" firstDataRow="3" firstDataCol="1" rowPageCount="1" colPageCount="1"/>
  <pivotFields count="12">
    <pivotField axis="axisRow" allDrilled="1" showAll="0" dataSourceSort="1" defaultSubtotal="0">
      <items count="5">
        <item x="0" e="0"/>
        <item x="1" e="0"/>
        <item x="2" e="0"/>
        <item x="3" e="0"/>
        <item x="4" e="0"/>
      </items>
    </pivotField>
    <pivotField allDrilled="1" showAll="0" dataSourceSort="1" defaultSubtotal="0" defaultAttributeDrillState="1"/>
    <pivotField allDrilled="1" showAll="0" dataSourceSort="1" defaultSubtotal="0" defaultAttributeDrillState="1"/>
    <pivotField dataField="1" showAll="0"/>
    <pivotField axis="axisCol" allDrilled="1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axis="axisCol" allDrilled="1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Page" allDrilled="1" showAll="0" dataSourceSort="1" defaultSubtotal="0" defaultAttributeDrillState="1"/>
    <pivotField axis="axisRow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3">
    <field x="0"/>
    <field x="8"/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4"/>
    <field x="5"/>
  </colFields>
  <colItems count="1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 t="grand">
      <x/>
    </i>
  </colItems>
  <pageFields count="1">
    <pageField fld="6" hier="48" name="[Платежи].[СтатьяДДС].&amp;[Приход Хвост]" cap="Приход Хвост"/>
  </pageFields>
  <dataFields count="1">
    <dataField name="Приход" fld="3" baseField="0" baseItem="0" numFmtId="4"/>
  </dataFields>
  <formats count="1">
    <format dxfId="88">
      <pivotArea type="origin" dataOnly="0" labelOnly="1" outline="0" fieldPosition="0"/>
    </format>
  </format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Платежи].[Направление].&amp;[ Приход]"/>
      </members>
    </pivotHierarchy>
    <pivotHierarchy dragToData="1"/>
    <pivotHierarchy multipleItemSelectionAllowed="1" dragToData="1">
      <members count="1" level="1">
        <member name="[Платежи].[Признак].&amp;[ Клиент]"/>
      </members>
    </pivotHierarchy>
    <pivotHierarchy dragToData="1"/>
    <pivotHierarchy dragToData="1"/>
    <pivotHierarchy multipleItemSelectionAllowed="1" dragToData="1">
      <members count="1" level="1">
        <member name="[Платежи].[СтатьяДДС].&amp;[Приход Хвост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3">
    <rowHierarchyUsage hierarchyUsage="130"/>
    <rowHierarchyUsage hierarchyUsage="18"/>
    <rowHierarchyUsage hierarchyUsage="16"/>
  </rowHierarchiesUsage>
  <colHierarchiesUsage count="2">
    <colHierarchyUsage hierarchyUsage="32"/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Платежи]"/>
        <x15:activeTabTopLevelEntity name="[Время]"/>
        <x15:activeTabTopLevelEntity name="[Компания]"/>
        <x15:activeTabTopLevelEntity name="[Справочник]"/>
        <x15:activeTabTopLevelEntity name="[ВозможныеСделки]"/>
      </x15:pivotTableUISettings>
    </ext>
  </extLst>
</pivotTableDefinition>
</file>

<file path=xl/pivotTables/pivotTable4.xml><?xml version="1.0" encoding="utf-8"?>
<pivotTableDefinition xmlns="http://schemas.openxmlformats.org/spreadsheetml/2006/main" name="Постоянные расходы CRM" cacheId="22" applyNumberFormats="0" applyBorderFormats="0" applyFontFormats="0" applyPatternFormats="0" applyAlignmentFormats="0" applyWidthHeightFormats="1" dataCaption="Значения" tag="31a6bfb6-918c-4305-8b7f-6052e26e983d" updatedVersion="5" minRefreshableVersion="3" subtotalHiddenItems="1" itemPrintTitles="1" createdVersion="5" indent="0" showEmptyCol="1" outline="1" outlineData="1" multipleFieldFilters="0">
  <location ref="A441:P471" firstHeaderRow="1" firstDataRow="2" firstDataCol="1"/>
  <pivotFields count="5">
    <pivotField axis="axisCol" allDrilled="1" showAll="0" dataSourceSort="1" defaultAttributeDrillState="1">
      <items count="15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t="default"/>
      </items>
    </pivotField>
    <pivotField axis="axisRow" allDrilled="1" showAll="0" dataSourceSort="1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Сумма по столбцу Сумма" fld="2" baseField="0" baseItem="0" numFmtId="4"/>
  </dataFields>
  <formats count="2">
    <format dxfId="90">
      <pivotArea type="origin" dataOnly="0" labelOnly="1" outline="0" fieldPosition="0"/>
    </format>
    <format dxfId="89">
      <pivotArea outline="0" fieldPosition="0">
        <references count="1">
          <reference field="4294967294" count="1">
            <x v="0"/>
          </reference>
        </references>
      </pivotArea>
    </format>
  </format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1">
    <rowHierarchyUsage hierarchyUsage="53"/>
  </rowHierarchiesUsage>
  <colHierarchiesUsage count="1">
    <colHierarchyUsage hierarchyUsage="3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Время]"/>
        <x15:activeTabTopLevelEntity name="[ПостЗатрСРМ]"/>
      </x15:pivotTableUISettings>
    </ext>
  </extLst>
</pivotTableDefinition>
</file>

<file path=xl/pivotTables/pivotTable5.xml><?xml version="1.0" encoding="utf-8"?>
<pivotTableDefinition xmlns="http://schemas.openxmlformats.org/spreadsheetml/2006/main" name="Сумма на конец в Начале страницы" cacheId="18" applyNumberFormats="0" applyBorderFormats="0" applyFontFormats="0" applyPatternFormats="0" applyAlignmentFormats="0" applyWidthHeightFormats="1" dataCaption="Значения" tag="09e8e1d3-c66d-4e78-89eb-54325ce0f451" updatedVersion="5" minRefreshableVersion="3" subtotalHiddenItems="1" colGrandTotals="0" itemPrintTitles="1" createdVersion="5" indent="0" showEmptyCol="1" showHeaders="0" outline="1" outlineData="1" multipleFieldFilters="0" chartFormat="8">
  <location ref="B6:P7" firstHeaderRow="0" firstDataRow="1" firstDataCol="1"/>
  <pivotFields count="6">
    <pivotField axis="axisCol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llDrilled="1" showAll="0" dataSourceSort="1" defaultAttributeDrillState="1"/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Items count="1">
    <i/>
  </rowItems>
  <colFields count="1">
    <field x="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fld="2" subtotal="count" baseField="0" baseItem="0" numFmtId="4"/>
  </dataField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4" level="1">
        <member name="[Время].[ПоНеделям].&amp;[2014-11-10T00:00:00]"/>
        <member name="[Время].[ПоНеделям].&amp;[2014-11-17T00:00:00]"/>
        <member name="[Время].[ПоНеделям].&amp;[2014-11-24T00:00:00]"/>
        <member name="[Время].[ПоНеделям].&amp;[2014-12-01T00:00:00]"/>
        <member name="[Время].[ПоНеделям].&amp;[2014-12-08T00:00:00]"/>
        <member name="[Время].[ПоНеделям].&amp;[2014-12-15T00:00:00]"/>
        <member name="[Время].[ПоНеделям].&amp;[2014-12-22T00:00:00]"/>
        <member name="[Время].[ПоНеделям].&amp;[2014-12-29T00:00:00]"/>
        <member name="[Время].[ПоНеделям].&amp;[2015-01-12T00:00:00]"/>
        <member name="[Время].[ПоНеделям].&amp;[2015-01-26T00:00:00]"/>
        <member name="[Время].[ПоНеделям].&amp;[2015-02-09T00:00:00]"/>
        <member name="[Время].[ПоНеделям].&amp;[2015-02-23T00:00:00]"/>
        <member name="[Время].[ПоНеделям].&amp;[2015-03-09T00:00:00]"/>
        <member name="[Время].[ПоНеделям].&amp;[2015-03-30T00:00:00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Итог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colHierarchiesUsage count="1">
    <colHierarchyUsage hierarchyUsage="3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Время]"/>
        <x15:activeTabTopLevelEntity name="[Справочник]"/>
        <x15:activeTabTopLevelEntity name="[ВозможныеСделки]"/>
        <x15:activeTabTopLevelEntity name="[Компания]"/>
        <x15:activeTabTopLevelEntity name="[TDSheet]"/>
      </x15:pivotTableUISettings>
    </ext>
  </extLst>
</pivotTableDefinition>
</file>

<file path=xl/pivotTables/pivotTable6.xml><?xml version="1.0" encoding="utf-8"?>
<pivotTableDefinition xmlns="http://schemas.openxmlformats.org/spreadsheetml/2006/main" name="Расход из СРМ" cacheId="17" applyNumberFormats="0" applyBorderFormats="0" applyFontFormats="0" applyPatternFormats="0" applyAlignmentFormats="0" applyWidthHeightFormats="1" dataCaption="Значения" tag="4513101f-6267-42cf-9be7-1344e14ba5bf" updatedVersion="5" minRefreshableVersion="3" subtotalHiddenItems="1" itemPrintTitles="1" createdVersion="5" indent="0" showEmptyCol="1" outline="1" outlineData="1" multipleFieldFilters="0" rowHeaderCaption="">
  <location ref="A299:P305" firstHeaderRow="1" firstDataRow="3" firstDataCol="1"/>
  <pivotFields count="8"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Col" allDrilled="1" outline="0" showAll="0" dataSourceSort="1" defaultSubtotal="0" defaultAttributeDrillState="1">
      <items count="1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</items>
    </pivotField>
    <pivotField allDrilled="1" showAll="0" dataSourceSort="1" defaultAttributeDrillState="1"/>
    <pivotField dataField="1" showAll="0"/>
    <pivotField axis="axisCol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1"/>
    <field x="4"/>
  </colFields>
  <colItems count="15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3"/>
    </i>
    <i t="grand">
      <x/>
    </i>
  </colItems>
  <dataFields count="1">
    <dataField name="Расход из CRM" fld="3" baseField="0" baseItem="0" numFmtId="4"/>
  </dataFields>
  <formats count="1">
    <format dxfId="91">
      <pivotArea type="origin" dataOnly="0" labelOnly="1" outline="0" fieldPosition="0"/>
    </format>
  </format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Платежи].[Направление].&amp;[ Расход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rowHierarchiesUsage count="1">
    <rowHierarchyUsage hierarchyUsage="48"/>
  </rowHierarchiesUsage>
  <colHierarchiesUsage count="2">
    <colHierarchyUsage hierarchyUsage="32"/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Платежи]"/>
        <x15:activeTabTopLevelEntity name="[Время]"/>
        <x15:activeTabTopLevelEntity name="[Справочник]"/>
        <x15:activeTabTopLevelEntity name="[ВозможныеСделки]"/>
        <x15:activeTabTopLevelEntity name="[Компания]"/>
      </x15:pivotTableUISettings>
    </ext>
  </extLst>
</pivotTableDefinition>
</file>

<file path=xl/pivotTables/pivotTable7.xml><?xml version="1.0" encoding="utf-8"?>
<pivotTableDefinition xmlns="http://schemas.openxmlformats.org/spreadsheetml/2006/main" name="Сумма на конец Внизу страницы" cacheId="19" applyNumberFormats="0" applyBorderFormats="0" applyFontFormats="0" applyPatternFormats="0" applyAlignmentFormats="0" applyWidthHeightFormats="1" dataCaption="Значения" tag="3933cbe4-62d5-48c7-a6dc-c57437ee2033" updatedVersion="5" minRefreshableVersion="3" subtotalHiddenItems="1" itemPrintTitles="1" createdVersion="5" indent="0" showEmptyCol="1" outline="1" outlineData="1" multipleFieldFilters="0">
  <location ref="A616:P618" firstHeaderRow="1" firstDataRow="2" firstDataCol="1"/>
  <pivotFields count="6">
    <pivotField allDrilled="1" outline="0" showAll="0" dataSourceSort="1" defaultSubtotal="0" defaultAttributeDrillState="1"/>
    <pivotField axis="axisCol" allDrilled="1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Items count="1">
    <i/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fld="2" subtotal="count" baseField="1" baseItem="0" numFmtId="4"/>
  </dataFields>
  <formats count="2"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4" level="1">
        <member name="[Время].[ПоНеделям].&amp;[2014-11-10T00:00:00]"/>
        <member name="[Время].[ПоНеделям].&amp;[2014-11-17T00:00:00]"/>
        <member name="[Время].[ПоНеделям].&amp;[2014-11-24T00:00:00]"/>
        <member name="[Время].[ПоНеделям].&amp;[2014-12-01T00:00:00]"/>
        <member name="[Время].[ПоНеделям].&amp;[2014-12-08T00:00:00]"/>
        <member name="[Время].[ПоНеделям].&amp;[2014-12-15T00:00:00]"/>
        <member name="[Время].[ПоНеделям].&amp;[2014-12-22T00:00:00]"/>
        <member name="[Время].[ПоНеделям].&amp;[2014-12-29T00:00:00]"/>
        <member name="[Время].[ПоНеделям].&amp;[2015-01-12T00:00:00]"/>
        <member name="[Время].[ПоНеделям].&amp;[2015-01-26T00:00:00]"/>
        <member name="[Время].[ПоНеделям].&amp;[2015-02-09T00:00:00]"/>
        <member name="[Время].[ПоНеделям].&amp;[2015-02-23T00:00:00]"/>
        <member name="[Время].[ПоНеделям].&amp;[2015-03-09T00:00:00]"/>
        <member name="[Время].[ПоНеделям].&amp;[2015-03-30T00:00:00]"/>
      </members>
    </pivotHierarchy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Итог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22" showRowHeaders="1" showColHeaders="1" showRowStripes="0" showColStripes="0" showLastColumn="1"/>
  <colHierarchiesUsage count="1">
    <colHierarchyUsage hierarchyUsage="3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Время]"/>
        <x15:activeTabTopLevelEntity name="[Справочник]"/>
        <x15:activeTabTopLevelEntity name="[ВозможныеСделки]"/>
        <x15:activeTabTopLevelEntity name="[Компания]"/>
        <x15:activeTabTopLevelEntity name="[TDSheet]"/>
      </x15:pivotTableUISettings>
    </ext>
  </extLst>
</pivotTableDefinition>
</file>

<file path=xl/pivotTables/pivotTable8.xml><?xml version="1.0" encoding="utf-8"?>
<pivotTableDefinition xmlns="http://schemas.openxmlformats.org/spreadsheetml/2006/main" name="СводнаяТаблица1" cacheId="16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3:B19" firstHeaderRow="1" firstDataRow="1" firstDataCol="1"/>
  <pivotFields count="7">
    <pivotField numFmtId="14" showAll="0"/>
    <pivotField showAll="0"/>
    <pivotField showAll="0"/>
    <pivotField axis="axisRow" showAll="0">
      <items count="18">
        <item x="14"/>
        <item x="1"/>
        <item x="13"/>
        <item x="2"/>
        <item m="1" x="16"/>
        <item x="5"/>
        <item x="11"/>
        <item x="7"/>
        <item x="9"/>
        <item x="8"/>
        <item x="3"/>
        <item x="6"/>
        <item m="1" x="15"/>
        <item x="4"/>
        <item x="12"/>
        <item x="0"/>
        <item x="10"/>
        <item t="default"/>
      </items>
    </pivotField>
    <pivotField dataField="1" showAll="0"/>
    <pivotField showAll="0"/>
    <pivotField showAll="0" defaultSubtotal="0"/>
  </pivotFields>
  <rowFields count="1">
    <field x="3"/>
  </rowFields>
  <rowItems count="16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Сумма по полю Конечный остаток" fld="4" baseField="3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СводнаяТаблица2" cacheId="25" applyNumberFormats="0" applyBorderFormats="0" applyFontFormats="0" applyPatternFormats="0" applyAlignmentFormats="0" applyWidthHeightFormats="1" dataCaption="Значения" tag="4abc768e-cece-49c7-9a85-bd98f4bad1ac" updatedVersion="5" minRefreshableVersion="3" useAutoFormatting="1" itemPrintTitles="1" createdVersion="5" indent="0" outline="1" outlineData="1" multipleFieldFilters="0">
  <location ref="D3:E19" firstHeaderRow="1" firstDataRow="1" firstDataCol="1"/>
  <pivotFields count="2">
    <pivotField axis="axisRow" allDrilled="1" showAll="0" dataSourceSort="1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dataField="1" showAll="0"/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Сумма по столбцу Конечный остаток" fld="1" baseField="0" baseItem="0" numFmtId="4"/>
  </dataFields>
  <pivotHierarchies count="18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DSheet]"/>
      </x15:pivotTableUISettings>
    </ext>
  </extLst>
</pivotTableDefinition>
</file>

<file path=xl/queryTables/queryTable1.xml><?xml version="1.0" encoding="utf-8"?>
<queryTable xmlns="http://schemas.openxmlformats.org/spreadsheetml/2006/main" name="ExternalData_1" backgroundRefresh="0" connectionId="2" autoFormatId="0" applyNumberFormats="0" applyBorderFormats="0" applyFontFormats="1" applyPatternFormats="1" applyAlignmentFormats="0" applyWidthHeightFormats="0">
  <queryTableRefresh preserveSortFilterLayout="0" nextId="29">
    <queryTableFields count="28">
      <queryTableField id="1" name="wz_opportunity_wz_payment_opportunity.OpportunityId" tableColumnId="169"/>
      <queryTableField id="2" name="wz_attribute.Value" tableColumnId="170"/>
      <queryTableField id="3" name="CreatedOn" tableColumnId="171"/>
      <queryTableField id="4" name="ModifiedOn" tableColumnId="172"/>
      <queryTableField id="5" name="OverriddenCreatedOn" tableColumnId="173"/>
      <queryTableField id="6" name="statecode.Value" tableColumnId="174"/>
      <queryTableField id="7" name="statuscode.Value" tableColumnId="175"/>
      <queryTableField id="8" name="wz_company.Value" tableColumnId="176"/>
      <queryTableField id="9" name="wz_customerorderid" tableColumnId="177"/>
      <queryTableField id="10" name="wz_direction.Value" tableColumnId="178"/>
      <queryTableField id="11" name="wz_name" tableColumnId="179"/>
      <queryTableField id="12" name="wz_opportunity.Id" tableColumnId="180"/>
      <queryTableField id="13" name="wz_opportunity.Name" tableColumnId="181"/>
      <queryTableField id="14" name="wz_organization.Id" tableColumnId="182"/>
      <queryTableField id="15" name="Организация" tableColumnId="183"/>
      <queryTableField id="16" name="wz_paymentId" tableColumnId="184"/>
      <queryTableField id="17" name="wz_paymentpercentage" tableColumnId="185"/>
      <queryTableField id="18" name="ПланируемаяДата" tableColumnId="186"/>
      <queryTableField id="19" name="СуммаПлатежа" tableColumnId="187"/>
      <queryTableField id="20" name="Направление" tableColumnId="188"/>
      <queryTableField id="21" name="Признак" tableColumnId="189"/>
      <queryTableField id="22" name="Компания" tableColumnId="190"/>
      <queryTableField id="23" name="ДатаПлатежа" tableColumnId="191"/>
      <queryTableField id="24" name="СтатьяДДС" tableColumnId="192"/>
      <queryTableField id="25" name="Расход" tableColumnId="193"/>
      <queryTableField id="26" name="ПриходОтКлиента" tableColumnId="194"/>
      <queryTableField id="27" name="ДатаПлатежаUTC" tableColumnId="195"/>
      <queryTableField id="28" name="Сумма с направлением" tableColumnId="196"/>
    </queryTableFields>
  </queryTableRefresh>
</queryTable>
</file>

<file path=xl/queryTables/queryTable2.xml><?xml version="1.0" encoding="utf-8"?>
<queryTable xmlns="http://schemas.openxmlformats.org/spreadsheetml/2006/main" name="ExternalData_1" backgroundRefresh="0" connectionId="1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wz_paymentId" tableColumnId="4"/>
      <queryTableField id="2" name="wz_planingdata" tableColumnId="5"/>
      <queryTableField id="3" name="wz_planingdate_UTC" tableColumnId="6"/>
    </queryTableFields>
  </queryTableRefresh>
  <extLst>
    <ext xmlns:x15="http://schemas.microsoft.com/office/spreadsheetml/2010/11/main" uri="{883FBD77-0823-4a55-B5E3-86C4891E6966}">
      <x15:queryTable sourceDataName="Power Query - PaySet_plainginDate_UTC"/>
    </ext>
  </extLst>
</queryTable>
</file>

<file path=xl/queryTables/queryTable3.xml><?xml version="1.0" encoding="utf-8"?>
<queryTable xmlns="http://schemas.openxmlformats.org/spreadsheetml/2006/main" name="ExternalData_1" backgroundRefresh="0" connectionId="3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По дням" tableColumnId="29"/>
      <queryTableField id="2" name="Номер счета" tableColumnId="30"/>
      <queryTableField id="3" name="Код" tableColumnId="31"/>
      <queryTableField id="4" name="Организация" tableColumnId="32"/>
      <queryTableField id="5" name="Конечный остаток" tableColumnId="33"/>
      <queryTableField id="6" name="OrgID" tableColumnId="34"/>
      <queryTableField id="7" name="id 1C" tableColumnId="35"/>
    </queryTableFields>
  </queryTableRefresh>
  <extLst>
    <ext xmlns:x15="http://schemas.microsoft.com/office/spreadsheetml/2010/11/main" uri="{883FBD77-0823-4a55-B5E3-86C4891E6966}">
      <x15:queryTable sourceDataName="Power Query - TDSheet"/>
    </ext>
  </extLst>
</queryTable>
</file>

<file path=xl/queryTables/queryTable4.xml><?xml version="1.0" encoding="utf-8"?>
<queryTable xmlns="http://schemas.openxmlformats.org/spreadsheetml/2006/main" name="ExternalData_1" connectionId="13" autoFormatId="0" applyNumberFormats="0" applyBorderFormats="0" applyFontFormats="1" applyPatternFormats="1" applyAlignmentFormats="0" applyWidthHeightFormats="0">
  <queryTableRefresh preserveSortFilterLayout="0" nextId="3" unboundColumnsRight="1">
    <queryTableFields count="2">
      <queryTableField id="1" name="Подразделение" tableColumnId="1"/>
      <queryTableField id="2" dataBound="0" tableColumnId="2"/>
    </queryTableFields>
  </queryTableRefresh>
</queryTable>
</file>

<file path=xl/queryTables/queryTable5.xml><?xml version="1.0" encoding="utf-8"?>
<queryTable xmlns="http://schemas.openxmlformats.org/spreadsheetml/2006/main" name="ExternalData_1" connectionId="14" autoFormatId="0" applyNumberFormats="0" applyBorderFormats="0" applyFontFormats="1" applyPatternFormats="1" applyAlignmentFormats="0" applyWidthHeightFormats="0">
  <queryTableRefresh preserveSortFilterLayout="0" nextId="3" unboundColumnsRight="1">
    <queryTableFields count="2">
      <queryTableField id="1" name="ЦО" tableColumnId="1"/>
      <queryTableField id="2" dataBound="0" tableColumnId="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Вероятность" sourceName="[ВозможныеСделки].[Вероятность]">
  <pivotTables>
    <pivotTable tabId="23" name="Приход от Клиентов"/>
    <pivotTable tabId="23" name="Расход из СРМ"/>
    <pivotTable tabId="23" name="Сумма на конец в Начале страницы"/>
    <pivotTable tabId="23" name="Сумма на конец Внизу страницы"/>
    <pivotTable tabId="23" name="Итог из 1С по ПН"/>
    <pivotTable tabId="23" name="СводнаяТаблица1"/>
  </pivotTables>
  <data>
    <olap pivotCacheId="579">
      <levels count="2">
        <level uniqueName="[ВозможныеСделки].[Вероятность].[(All)]" sourceCaption="(All)" count="0"/>
        <level uniqueName="[ВозможныеСделки].[Вероятность].[Вероятность]" sourceCaption="Вероятность" count="13" sortOrder="descending">
          <ranges>
            <range startItem="0">
              <i n="[ВозможныеСделки].[Вероятность].&amp;[100]" c="100"/>
              <i n="[ВозможныеСделки].[Вероятность].&amp;[90]" c="90"/>
              <i n="[ВозможныеСделки].[Вероятность].&amp;[80]" c="80"/>
              <i n="[ВозможныеСделки].[Вероятность].&amp;[70]" c="70"/>
              <i n="[ВозможныеСделки].[Вероятность].&amp;[60]" c="60"/>
              <i n="[ВозможныеСделки].[Вероятность].&amp;[50]" c="50"/>
              <i n="[ВозможныеСделки].[Вероятность].&amp;[40]" c="40"/>
              <i n="[ВозможныеСделки].[Вероятность].&amp;[30]" c="30"/>
              <i n="[ВозможныеСделки].[Вероятность].&amp;[20]" c="20"/>
              <i n="[ВозможныеСделки].[Вероятность].&amp;[10]" c="10"/>
              <i n="[ВозможныеСделки].[Вероятность].&amp;[5]" c="5"/>
              <i n="[ВозможныеСделки].[Вероятность].&amp;[0]" c="0"/>
              <i n="[ВозможныеСделки].[Вероятность].&amp;" c="(пусто)"/>
            </range>
          </ranges>
        </level>
      </levels>
      <selections count="1">
        <selection n="[ВозможныеСделки].[Вероятность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оНеделям" sourceName="[Время].[ПоНеделям]">
  <pivotTables>
    <pivotTable tabId="23" name="Приход от Клиентов"/>
    <pivotTable tabId="23" name="Итог из 1С по ПН"/>
    <pivotTable tabId="23" name="Постоянные расходы CRM"/>
    <pivotTable tabId="23" name="Расход из СРМ"/>
    <pivotTable tabId="23" name="Сумма на конец в Начале страницы"/>
    <pivotTable tabId="23" name="Сумма на конец Внизу страницы"/>
    <pivotTable tabId="23" name="СводнаяТаблица1"/>
  </pivotTables>
  <data>
    <olap pivotCacheId="579">
      <levels count="2">
        <level uniqueName="[Время].[ПоНеделям].[(All)]" sourceCaption="(All)" count="0"/>
        <level uniqueName="[Время].[ПоНеделям].[ПоНеделям]" sourceCaption="ПоНеделям" count="117" sortOrder="ascending">
          <ranges>
            <range startItem="0">
              <i n="[Время].[ПоНеделям].&amp;" c="(пусто)"/>
              <i n="[Время].[ПоНеделям].&amp;[2013-11-04T00:00:00]" c="04.11.2013"/>
              <i n="[Время].[ПоНеделям].&amp;[2013-11-18T00:00:00]" c="18.11.2013"/>
              <i n="[Время].[ПоНеделям].&amp;[2013-11-25T00:00:00]" c="25.11.2013"/>
              <i n="[Время].[ПоНеделям].&amp;[2013-12-23T00:00:00]" c="23.12.2013"/>
              <i n="[Время].[ПоНеделям].&amp;[2013-12-30T00:00:00]" c="30.12.2013"/>
              <i n="[Время].[ПоНеделям].&amp;[2014-01-20T00:00:00]" c="20.01.2014"/>
              <i n="[Время].[ПоНеделям].&amp;[2014-01-27T00:00:00]" c="27.01.2014"/>
              <i n="[Время].[ПоНеделям].&amp;[2014-02-03T00:00:00]" c="03.02.2014"/>
              <i n="[Время].[ПоНеделям].&amp;[2014-02-10T00:00:00]" c="10.02.2014"/>
              <i n="[Время].[ПоНеделям].&amp;[2014-02-17T00:00:00]" c="17.02.2014"/>
              <i n="[Время].[ПоНеделям].&amp;[2014-02-24T00:00:00]" c="24.02.2014"/>
              <i n="[Время].[ПоНеделям].&amp;[2014-03-03T00:00:00]" c="03.03.2014"/>
              <i n="[Время].[ПоНеделям].&amp;[2014-03-10T00:00:00]" c="10.03.2014"/>
              <i n="[Время].[ПоНеделям].&amp;[2014-03-17T00:00:00]" c="17.03.2014"/>
              <i n="[Время].[ПоНеделям].&amp;[2014-03-24T00:00:00]" c="24.03.2014"/>
              <i n="[Время].[ПоНеделям].&amp;[2014-03-31T00:00:00]" c="31.03.2014"/>
              <i n="[Время].[ПоНеделям].&amp;[2014-04-07T00:00:00]" c="07.04.2014"/>
              <i n="[Время].[ПоНеделям].&amp;[2014-04-14T00:00:00]" c="14.04.2014"/>
              <i n="[Время].[ПоНеделям].&amp;[2014-04-21T00:00:00]" c="21.04.2014"/>
              <i n="[Время].[ПоНеделям].&amp;[2014-04-28T00:00:00]" c="28.04.2014"/>
              <i n="[Время].[ПоНеделям].&amp;[2014-05-05T00:00:00]" c="05.05.2014"/>
              <i n="[Время].[ПоНеделям].&amp;[2014-05-12T00:00:00]" c="12.05.2014"/>
              <i n="[Время].[ПоНеделям].&amp;[2014-05-19T00:00:00]" c="19.05.2014"/>
              <i n="[Время].[ПоНеделям].&amp;[2014-05-26T00:00:00]" c="26.05.2014"/>
              <i n="[Время].[ПоНеделям].&amp;[2014-06-02T00:00:00]" c="02.06.2014"/>
              <i n="[Время].[ПоНеделям].&amp;[2014-06-09T00:00:00]" c="09.06.2014"/>
              <i n="[Время].[ПоНеделям].&amp;[2014-06-16T00:00:00]" c="16.06.2014"/>
              <i n="[Время].[ПоНеделям].&amp;[2014-06-23T00:00:00]" c="23.06.2014"/>
              <i n="[Время].[ПоНеделям].&amp;[2014-06-30T00:00:00]" c="30.06.2014"/>
              <i n="[Время].[ПоНеделям].&amp;[2014-07-07T00:00:00]" c="07.07.2014"/>
              <i n="[Время].[ПоНеделям].&amp;[2014-07-14T00:00:00]" c="14.07.2014"/>
              <i n="[Время].[ПоНеделям].&amp;[2014-07-21T00:00:00]" c="21.07.2014"/>
              <i n="[Время].[ПоНеделям].&amp;[2014-07-28T00:00:00]" c="28.07.2014"/>
              <i n="[Время].[ПоНеделям].&amp;[2014-08-04T00:00:00]" c="04.08.2014"/>
              <i n="[Время].[ПоНеделям].&amp;[2014-08-11T00:00:00]" c="11.08.2014"/>
              <i n="[Время].[ПоНеделям].&amp;[2014-08-18T00:00:00]" c="18.08.2014"/>
              <i n="[Время].[ПоНеделям].&amp;[2014-08-25T00:00:00]" c="25.08.2014"/>
              <i n="[Время].[ПоНеделям].&amp;[2014-09-01T00:00:00]" c="01.09.2014"/>
              <i n="[Время].[ПоНеделям].&amp;[2014-09-08T00:00:00]" c="08.09.2014"/>
              <i n="[Время].[ПоНеделям].&amp;[2014-09-15T00:00:00]" c="15.09.2014"/>
              <i n="[Время].[ПоНеделям].&amp;[2014-09-22T00:00:00]" c="22.09.2014"/>
              <i n="[Время].[ПоНеделям].&amp;[2014-09-29T00:00:00]" c="29.09.2014"/>
              <i n="[Время].[ПоНеделям].&amp;[2014-10-06T00:00:00]" c="06.10.2014"/>
              <i n="[Время].[ПоНеделям].&amp;[2014-10-13T00:00:00]" c="13.10.2014"/>
              <i n="[Время].[ПоНеделям].&amp;[2014-10-20T00:00:00]" c="20.10.2014"/>
              <i n="[Время].[ПоНеделям].&amp;[2014-10-27T00:00:00]" c="27.10.2014"/>
              <i n="[Время].[ПоНеделям].&amp;[2014-11-03T00:00:00]" c="03.11.2014"/>
              <i n="[Время].[ПоНеделям].&amp;[2014-11-10T00:00:00]" c="10.11.2014"/>
              <i n="[Время].[ПоНеделям].&amp;[2014-11-17T00:00:00]" c="17.11.2014"/>
              <i n="[Время].[ПоНеделям].&amp;[2014-11-24T00:00:00]" c="24.11.2014"/>
              <i n="[Время].[ПоНеделям].&amp;[2014-12-01T00:00:00]" c="01.12.2014"/>
              <i n="[Время].[ПоНеделям].&amp;[2014-12-08T00:00:00]" c="08.12.2014"/>
              <i n="[Время].[ПоНеделям].&amp;[2014-12-15T00:00:00]" c="15.12.2014"/>
              <i n="[Время].[ПоНеделям].&amp;[2014-12-22T00:00:00]" c="22.12.2014"/>
              <i n="[Время].[ПоНеделям].&amp;[2014-12-29T00:00:00]" c="29.12.2014"/>
              <i n="[Время].[ПоНеделям].&amp;[2015-01-05T00:00:00]" c="05.01.2015"/>
              <i n="[Время].[ПоНеделям].&amp;[2015-01-12T00:00:00]" c="12.01.2015"/>
              <i n="[Время].[ПоНеделям].&amp;[2015-01-26T00:00:00]" c="26.01.2015"/>
              <i n="[Время].[ПоНеделям].&amp;[2015-02-09T00:00:00]" c="09.02.2015"/>
              <i n="[Время].[ПоНеделям].&amp;[2015-02-23T00:00:00]" c="23.02.2015"/>
              <i n="[Время].[ПоНеделям].&amp;[2015-03-09T00:00:00]" c="09.03.2015"/>
              <i n="[Время].[ПоНеделям].&amp;[2015-03-30T00:00:00]" c="30.03.2015"/>
              <i n="[Время].[ПоНеделям].&amp;[2015-04-27T00:00:00]" c="27.04.2015"/>
              <i n="[Время].[ПоНеделям].&amp;[2013-10-21T00:00:00]" c="21.10.2013" nd="1"/>
              <i n="[Время].[ПоНеделям].&amp;[2013-10-28T00:00:00]" c="28.10.2013" nd="1"/>
              <i n="[Время].[ПоНеделям].&amp;[2013-11-11T00:00:00]" c="11.11.2013" nd="1"/>
              <i n="[Время].[ПоНеделям].&amp;[2013-12-02T00:00:00]" c="02.12.2013" nd="1"/>
              <i n="[Время].[ПоНеделям].&amp;[2013-12-09T00:00:00]" c="09.12.2013" nd="1"/>
              <i n="[Время].[ПоНеделям].&amp;[2013-12-16T00:00:00]" c="16.12.2013" nd="1"/>
              <i n="[Время].[ПоНеделям].&amp;[2014-01-06T00:00:00]" c="06.01.2014" nd="1"/>
              <i n="[Время].[ПоНеделям].&amp;[2014-01-13T00:00:00]" c="13.01.2014" nd="1"/>
              <i n="[Время].[ПоНеделям].&amp;[2015-01-19T00:00:00]" c="19.01.2015" nd="1"/>
              <i n="[Время].[ПоНеделям].&amp;[2015-02-02T00:00:00]" c="02.02.2015" nd="1"/>
              <i n="[Время].[ПоНеделям].&amp;[2015-02-16T00:00:00]" c="16.02.2015" nd="1"/>
              <i n="[Время].[ПоНеделям].&amp;[2015-03-02T00:00:00]" c="02.03.2015" nd="1"/>
              <i n="[Время].[ПоНеделям].&amp;[2015-03-16T00:00:00]" c="16.03.2015" nd="1"/>
              <i n="[Время].[ПоНеделям].&amp;[2015-03-23T00:00:00]" c="23.03.2015" nd="1"/>
              <i n="[Время].[ПоНеделям].&amp;[2015-04-06T00:00:00]" c="06.04.2015" nd="1"/>
              <i n="[Время].[ПоНеделям].&amp;[2015-04-13T00:00:00]" c="13.04.2015" nd="1"/>
              <i n="[Время].[ПоНеделям].&amp;[2015-04-20T00:00:00]" c="20.04.2015" nd="1"/>
              <i n="[Время].[ПоНеделям].&amp;[2015-05-04T00:00:00]" c="04.05.2015" nd="1"/>
              <i n="[Время].[ПоНеделям].&amp;[2015-05-11T00:00:00]" c="11.05.2015" nd="1"/>
              <i n="[Время].[ПоНеделям].&amp;[2015-05-18T00:00:00]" c="18.05.2015" nd="1"/>
              <i n="[Время].[ПоНеделям].&amp;[2015-05-25T00:00:00]" c="25.05.2015" nd="1"/>
              <i n="[Время].[ПоНеделям].&amp;[2015-06-01T00:00:00]" c="01.06.2015" nd="1"/>
              <i n="[Время].[ПоНеделям].&amp;[2015-06-08T00:00:00]" c="08.06.2015" nd="1"/>
              <i n="[Время].[ПоНеделям].&amp;[2015-06-15T00:00:00]" c="15.06.2015" nd="1"/>
              <i n="[Время].[ПоНеделям].&amp;[2015-06-22T00:00:00]" c="22.06.2015" nd="1"/>
              <i n="[Время].[ПоНеделям].&amp;[2015-06-29T00:00:00]" c="29.06.2015" nd="1"/>
              <i n="[Время].[ПоНеделям].&amp;[2015-07-06T00:00:00]" c="06.07.2015" nd="1"/>
              <i n="[Время].[ПоНеделям].&amp;[2015-07-13T00:00:00]" c="13.07.2015" nd="1"/>
              <i n="[Время].[ПоНеделям].&amp;[2015-07-20T00:00:00]" c="20.07.2015" nd="1"/>
              <i n="[Время].[ПоНеделям].&amp;[2015-07-27T00:00:00]" c="27.07.2015" nd="1"/>
              <i n="[Время].[ПоНеделям].&amp;[2015-08-03T00:00:00]" c="03.08.2015" nd="1"/>
              <i n="[Время].[ПоНеделям].&amp;[2015-08-10T00:00:00]" c="10.08.2015" nd="1"/>
              <i n="[Время].[ПоНеделям].&amp;[2015-08-17T00:00:00]" c="17.08.2015" nd="1"/>
              <i n="[Время].[ПоНеделям].&amp;[2015-08-24T00:00:00]" c="24.08.2015" nd="1"/>
              <i n="[Время].[ПоНеделям].&amp;[2015-08-31T00:00:00]" c="31.08.2015" nd="1"/>
              <i n="[Время].[ПоНеделям].&amp;[2015-09-07T00:00:00]" c="07.09.2015" nd="1"/>
              <i n="[Время].[ПоНеделям].&amp;[2015-09-14T00:00:00]" c="14.09.2015" nd="1"/>
              <i n="[Время].[ПоНеделям].&amp;[2015-09-21T00:00:00]" c="21.09.2015" nd="1"/>
              <i n="[Время].[ПоНеделям].&amp;[2015-09-28T00:00:00]" c="28.09.2015" nd="1"/>
              <i n="[Время].[ПоНеделям].&amp;[2015-10-05T00:00:00]" c="05.10.2015" nd="1"/>
              <i n="[Время].[ПоНеделям].&amp;[2015-10-12T00:00:00]" c="12.10.2015" nd="1"/>
              <i n="[Время].[ПоНеделям].&amp;[2015-10-19T00:00:00]" c="19.10.2015" nd="1"/>
              <i n="[Время].[ПоНеделям].&amp;[2015-10-26T00:00:00]" c="26.10.2015" nd="1"/>
              <i n="[Время].[ПоНеделям].&amp;[2015-11-02T00:00:00]" c="02.11.2015" nd="1"/>
              <i n="[Время].[ПоНеделям].&amp;[2015-11-09T00:00:00]" c="09.11.2015" nd="1"/>
              <i n="[Время].[ПоНеделям].&amp;[2015-11-16T00:00:00]" c="16.11.2015" nd="1"/>
              <i n="[Время].[ПоНеделям].&amp;[2015-11-23T00:00:00]" c="23.11.2015" nd="1"/>
              <i n="[Время].[ПоНеделям].&amp;[2015-11-30T00:00:00]" c="30.11.2015" nd="1"/>
              <i n="[Время].[ПоНеделям].&amp;[2015-12-07T00:00:00]" c="07.12.2015" nd="1"/>
              <i n="[Время].[ПоНеделям].&amp;[2015-12-14T00:00:00]" c="14.12.2015" nd="1"/>
              <i n="[Время].[ПоНеделям].&amp;[2015-12-21T00:00:00]" c="21.12.2015" nd="1"/>
              <i n="[Время].[ПоНеделям].&amp;[2015-12-28T00:00:00]" c="28.12.2015" nd="1"/>
              <i n="[Время].[ПоНеделям].&amp;[2016-01-04T00:00:00]" c="04.01.2016" nd="1"/>
            </range>
          </ranges>
        </level>
      </levels>
      <selections count="14">
        <selection n="[Время].[ПоНеделям].&amp;[2014-11-10T00:00:00]"/>
        <selection n="[Время].[ПоНеделям].&amp;[2014-11-17T00:00:00]"/>
        <selection n="[Время].[ПоНеделям].&amp;[2014-11-24T00:00:00]"/>
        <selection n="[Время].[ПоНеделям].&amp;[2014-12-01T00:00:00]"/>
        <selection n="[Время].[ПоНеделям].&amp;[2014-12-08T00:00:00]"/>
        <selection n="[Время].[ПоНеделям].&amp;[2014-12-15T00:00:00]"/>
        <selection n="[Время].[ПоНеделям].&amp;[2014-12-22T00:00:00]"/>
        <selection n="[Время].[ПоНеделям].&amp;[2014-12-29T00:00:00]"/>
        <selection n="[Время].[ПоНеделям].&amp;[2015-01-12T00:00:00]"/>
        <selection n="[Время].[ПоНеделям].&amp;[2015-01-26T00:00:00]"/>
        <selection n="[Время].[ПоНеделям].&amp;[2015-02-09T00:00:00]"/>
        <selection n="[Время].[ПоНеделям].&amp;[2015-02-23T00:00:00]"/>
        <selection n="[Время].[ПоНеделям].&amp;[2015-03-09T00:00:00]"/>
        <selection n="[Время].[ПоНеделям].&amp;[2015-03-30T00:00:00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Компания" sourceName="[Компании].[Компания]">
  <pivotTables>
    <pivotTable tabId="23" name="Приход от Клиентов"/>
    <pivotTable tabId="23" name="Итог из 1С по ПН"/>
    <pivotTable tabId="23" name="Постоянные расходы CRM"/>
    <pivotTable tabId="23" name="Расход из СРМ"/>
    <pivotTable tabId="23" name="СводнаяТаблица1"/>
    <pivotTable tabId="23" name="Сумма на конец в Начале страницы"/>
    <pivotTable tabId="23" name="Сумма на конец Внизу страницы"/>
  </pivotTables>
  <data>
    <olap pivotCacheId="579">
      <levels count="2">
        <level uniqueName="[Компании].[Компания].[(All)]" sourceCaption="(All)" count="0"/>
        <level uniqueName="[Компании].[Компания].[Компания]" sourceCaption="Компания" count="10">
          <ranges>
            <range startItem="0">
              <i n="[Компании].[Компания].&amp;[Компания 1]" c="Компания 1"/>
              <i n="[Компании].[Компания].&amp;[Компания 2]" c="Компания 2"/>
              <i n="[Компании].[Компания].&amp;[Компания 3]" c="Компания 3"/>
              <i n="[Компании].[Компания].&amp;[Компания 4]" c="Компания 4"/>
              <i n="[Компании].[Компания].&amp;[Компания 7]" c="Компания 7"/>
              <i n="[Компании].[Компания].&amp;[Компания 5]" c="Компания 5"/>
              <i n="[Компании].[Компания].&amp;[Компания 6]" c="Компания 6"/>
              <i n="[Компании].[Компания].&amp;[Компания 8]" c="Компания 8"/>
              <i n="[Компании].[Компания].&amp;[Компания 9]" c="Компания 9"/>
              <i n="[Компании].[Компания].&amp;" c="(пусто)"/>
            </range>
          </ranges>
        </level>
      </levels>
      <selections count="1">
        <selection n="[Компании].[Компания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аименование" sourceName="[ЦО].[Наименование]">
  <pivotTables>
    <pivotTable tabId="23" name="Приход от Клиентов"/>
    <pivotTable tabId="23" name="Итог из 1С по ПН"/>
    <pivotTable tabId="23" name="Постоянные расходы CRM"/>
    <pivotTable tabId="23" name="Расход из СРМ"/>
    <pivotTable tabId="23" name="СводнаяТаблица1"/>
    <pivotTable tabId="23" name="Сумма на конец в Начале страницы"/>
    <pivotTable tabId="23" name="Сумма на конец Внизу страницы"/>
    <pivotTable tabId="35" name="СводнаяТаблица1"/>
  </pivotTables>
  <data>
    <olap pivotCacheId="579">
      <levels count="2">
        <level uniqueName="[ЦО].[Наименование].[(All)]" sourceCaption="(All)" count="0"/>
        <level uniqueName="[ЦО].[Наименование].[Наименование]" sourceCaption="Наименование" count="21">
          <ranges>
            <range startItem="0">
              <i n="[ЦО].[Наименование].&amp;[ЦО 13]" c="ЦО 13"/>
              <i n="[ЦО].[Наименование].&amp;[ЦО 15]" c="ЦО 15"/>
              <i n="[ЦО].[Наименование].&amp;[ЦО 17]" c="ЦО 17"/>
              <i n="[ЦО].[Наименование].&amp;[ЦО 4]" c="ЦО 4"/>
              <i n="[ЦО].[Наименование].&amp;[ЦО 7]" c="ЦО 7"/>
              <i n="[ЦО].[Наименование].&amp;[ЦО 8]" c="ЦО 8"/>
              <i n="[ЦО].[Наименование].&amp;[ЦО 9]" c="ЦО 9"/>
              <i n="[ЦО].[Наименование].&amp;" c="(пусто)"/>
              <i n="[ЦО].[Наименование].&amp;[ЦО 1]" c="ЦО 1"/>
              <i n="[ЦО].[Наименование].&amp;[ЦО 10]" c="ЦО 10"/>
              <i n="[ЦО].[Наименование].&amp;[ЦО 11]" c="ЦО 11"/>
              <i n="[ЦО].[Наименование].&amp;[ЦО 12]" c="ЦО 12"/>
              <i n="[ЦО].[Наименование].&amp;[ЦО 14]" c="ЦО 14"/>
              <i n="[ЦО].[Наименование].&amp;[ЦО 16]" c="ЦО 16"/>
              <i n="[ЦО].[Наименование].&amp;[ЦО 18]" c="ЦО 18"/>
              <i n="[ЦО].[Наименование].&amp;[ЦО 19]" c="ЦО 19"/>
              <i n="[ЦО].[Наименование].&amp;[ЦО 2]" c="ЦО 2"/>
              <i n="[ЦО].[Наименование].&amp;[ЦО 20]" c="ЦО 20"/>
              <i n="[ЦО].[Наименование].&amp;[ЦО 3]" c="ЦО 3"/>
              <i n="[ЦО].[Наименование].&amp;[ЦО 5]" c="ЦО 5"/>
              <i n="[ЦО].[Наименование].&amp;[ЦО 6]" c="ЦО 6"/>
            </range>
          </ranges>
        </level>
      </levels>
      <selections count="1">
        <selection n="[ЦО].[Наименование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Вероятность" cache="Срез_Вероятность" caption="Вероятность" level="1" lockedPosition="1" rowHeight="241300"/>
  <slicer name="ПоНеделям" cache="Срез_ПоНеделям" caption="ПоНеделям" startItem="61" level="1" rowHeight="241300"/>
  <slicer name="Компания" cache="Срез_Компания" caption="Компания" level="1" rowHeight="241300"/>
  <slicer name="Наименование" cache="Срез_Наименование" caption="Наименование" level="1" rowHeight="241300"/>
</slicer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2" name="Время" displayName="Время" ref="A1:I811" totalsRowShown="0">
  <autoFilter ref="A1:I811"/>
  <tableColumns count="9">
    <tableColumn id="1" name="Дата" dataDxfId="85"/>
    <tableColumn id="2" name="Год">
      <calculatedColumnFormula>YEAR(A2)</calculatedColumnFormula>
    </tableColumn>
    <tableColumn id="3" name="Месяц">
      <calculatedColumnFormula>MONTH(A2)</calculatedColumnFormula>
    </tableColumn>
    <tableColumn id="4" name="ДеньНедели">
      <calculatedColumnFormula>WEEKDAY(A2)</calculatedColumnFormula>
    </tableColumn>
    <tableColumn id="5" name="ПоНеделям" dataDxfId="84">
      <calculatedColumnFormula>A2+(2-IF(D2=1,8,D2))</calculatedColumnFormula>
    </tableColumn>
    <tableColumn id="6" name="ПоНеделямПлюс" dataDxfId="83">
      <calculatedColumnFormula>Время[[#This Row],[ПоНеделям]]+6</calculatedColumnFormula>
    </tableColumn>
    <tableColumn id="7" name="ПоНеделямПлюс2" dataDxfId="82">
      <calculatedColumnFormula>Время[[#This Row],[ПоНеделям]]+7</calculatedColumnFormula>
    </tableColumn>
    <tableColumn id="18" name="Имя" dataDxfId="81">
      <calculatedColumnFormula>TEXT(DAY(Время[[#This Row],[ПоНеделям]]), "00")&amp;"-"&amp;TEXT(Время[[#This Row],[ПоНеделямПлюс]], "ДД.ММ.ГГГГ")</calculatedColumnFormula>
    </tableColumn>
    <tableColumn id="8" name="ТолькоПН" dataDxfId="80">
      <calculatedColumnFormula>Время[[#This Row],[ПоНеделям]]-6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5" name="ПостЗатрСРМ" displayName="ПостЗатрСРМ" ref="A1:D442" headerRowDxfId="56">
  <autoFilter ref="A1:D442"/>
  <tableColumns count="4">
    <tableColumn id="1" name="Дата" totalsRowLabel="Итог"/>
    <tableColumn id="2" name="Статья ДДС"/>
    <tableColumn id="3" name="Юр. Лицо" dataDxfId="55" totalsRowDxfId="54"/>
    <tableColumn id="4" name="Сумма" totalsRowFunction="sum" dataDxfId="53" totalsRowDxfId="52"/>
  </tableColumns>
  <tableStyleInfo name="TableStyleLight21" showFirstColumn="0" showLastColumn="0" showRowStripes="1" showColumnStripes="0"/>
</table>
</file>

<file path=xl/tables/table11.xml><?xml version="1.0" encoding="utf-8"?>
<table xmlns="http://schemas.openxmlformats.org/spreadsheetml/2006/main" id="13" name="wz_paymentSet" displayName="wz_paymentSet" ref="A1:AB1286" tableType="queryTable" totalsRowShown="0" headerRowDxfId="51" dataDxfId="50">
  <autoFilter ref="A1:AB1286"/>
  <tableColumns count="28">
    <tableColumn id="169" uniqueName="169" name="wz_opportunity_wz_payment_opportunity.OpportunityId" queryTableFieldId="1" dataDxfId="49"/>
    <tableColumn id="170" uniqueName="170" name="wz_attribute.Value" queryTableFieldId="2" dataDxfId="48"/>
    <tableColumn id="171" uniqueName="171" name="CreatedOn" queryTableFieldId="3" dataDxfId="47"/>
    <tableColumn id="172" uniqueName="172" name="ModifiedOn" queryTableFieldId="4" dataDxfId="46"/>
    <tableColumn id="173" uniqueName="173" name="OverriddenCreatedOn" queryTableFieldId="5" dataDxfId="45"/>
    <tableColumn id="174" uniqueName="174" name="statecode.Value" queryTableFieldId="6" dataDxfId="44"/>
    <tableColumn id="175" uniqueName="175" name="statuscode.Value" queryTableFieldId="7" dataDxfId="43"/>
    <tableColumn id="176" uniqueName="176" name="wz_company.Value" queryTableFieldId="8" dataDxfId="42"/>
    <tableColumn id="177" uniqueName="177" name="wz_customerorderid" queryTableFieldId="9" dataDxfId="41"/>
    <tableColumn id="178" uniqueName="178" name="wz_direction.Value" queryTableFieldId="10" dataDxfId="40"/>
    <tableColumn id="179" uniqueName="179" name="wz_name" queryTableFieldId="11" dataDxfId="39"/>
    <tableColumn id="180" uniqueName="180" name="wz_opportunity.Id" queryTableFieldId="12" dataDxfId="38"/>
    <tableColumn id="181" uniqueName="181" name="wz_opportunity.Name" queryTableFieldId="13" dataDxfId="37"/>
    <tableColumn id="182" uniqueName="182" name="wz_organization.Id" queryTableFieldId="14" dataDxfId="36"/>
    <tableColumn id="183" uniqueName="183" name="Организация" queryTableFieldId="15" dataDxfId="35"/>
    <tableColumn id="184" uniqueName="184" name="wz_paymentId" queryTableFieldId="16" dataDxfId="34"/>
    <tableColumn id="185" uniqueName="185" name="wz_paymentpercentage" queryTableFieldId="17" dataDxfId="33"/>
    <tableColumn id="186" uniqueName="186" name="ПланируемаяДата" queryTableFieldId="18" dataDxfId="32"/>
    <tableColumn id="187" uniqueName="187" name="СуммаПлатежа" queryTableFieldId="19" dataDxfId="31"/>
    <tableColumn id="188" uniqueName="188" name="Направление" queryTableFieldId="20" dataDxfId="30"/>
    <tableColumn id="189" uniqueName="189" name="Признак" queryTableFieldId="21" dataDxfId="29"/>
    <tableColumn id="190" uniqueName="190" name="Компания" queryTableFieldId="22" dataDxfId="28"/>
    <tableColumn id="191" uniqueName="191" name="ДатаПлатежа" queryTableFieldId="23" dataDxfId="27"/>
    <tableColumn id="192" uniqueName="192" name="СтатьяДДС" queryTableFieldId="24" dataDxfId="26"/>
    <tableColumn id="193" uniqueName="193" name="Расход" queryTableFieldId="25" dataDxfId="25"/>
    <tableColumn id="194" uniqueName="194" name="ПриходОтКлиента" queryTableFieldId="26" dataDxfId="24"/>
    <tableColumn id="195" uniqueName="195" name="ДатаПлатежаUTC" queryTableFieldId="27" dataDxfId="23"/>
    <tableColumn id="196" uniqueName="196" name="Сумма с направлением" queryTableFieldId="28" dataDxfId="22"/>
  </tableColumns>
  <tableStyleInfo name="TableStyleQueryResult" showFirstColumn="0" showLastColumn="0" showRowStripes="1" showColumnStripes="0"/>
</table>
</file>

<file path=xl/tables/table12.xml><?xml version="1.0" encoding="utf-8"?>
<table xmlns="http://schemas.openxmlformats.org/spreadsheetml/2006/main" id="11" name="PaySet_plainginDate_UTC" displayName="PaySet_plainginDate_UTC" ref="A1:C1286" tableType="queryTable" totalsRowShown="0" headerRowDxfId="21" dataDxfId="20">
  <autoFilter ref="A1:C1286"/>
  <tableColumns count="3">
    <tableColumn id="4" uniqueName="4" name="wz_paymentId" queryTableFieldId="1" dataDxfId="19"/>
    <tableColumn id="5" uniqueName="5" name="wz_planingdata" queryTableFieldId="2" dataDxfId="18"/>
    <tableColumn id="6" uniqueName="6" name="wz_planingdate_UTC" queryTableFieldId="3" dataDxfId="17"/>
  </tableColumns>
  <tableStyleInfo name="TableStyleQueryResult" showFirstColumn="0" showLastColumn="0" showRowStripes="1" showColumnStripes="0"/>
</table>
</file>

<file path=xl/tables/table13.xml><?xml version="1.0" encoding="utf-8"?>
<table xmlns="http://schemas.openxmlformats.org/spreadsheetml/2006/main" id="12" name="TDSheet" displayName="TDSheet" ref="A1:G42" tableType="queryTable" totalsRowShown="0" headerRowDxfId="16" dataDxfId="15">
  <autoFilter ref="A1:G42"/>
  <sortState ref="A2:F41">
    <sortCondition ref="E1:E41"/>
  </sortState>
  <tableColumns count="7">
    <tableColumn id="29" uniqueName="29" name="По дням" queryTableFieldId="1" dataDxfId="14"/>
    <tableColumn id="30" uniqueName="30" name="Номер счета" queryTableFieldId="2" dataDxfId="13"/>
    <tableColumn id="31" uniqueName="31" name="Код" queryTableFieldId="3" dataDxfId="12"/>
    <tableColumn id="32" uniqueName="32" name="Организация" queryTableFieldId="4" dataDxfId="11"/>
    <tableColumn id="33" uniqueName="33" name="Конечный остаток" queryTableFieldId="5" dataDxfId="10"/>
    <tableColumn id="34" uniqueName="34" name="OrgID" queryTableFieldId="6" dataDxfId="9"/>
    <tableColumn id="35" uniqueName="35" name="id 1C" queryTableFieldId="7" dataDxfId="8"/>
  </tableColumns>
  <tableStyleInfo name="TableStyleQueryResult" showFirstColumn="0" showLastColumn="0" showRowStripes="1" showColumnStripes="0"/>
</table>
</file>

<file path=xl/tables/table14.xml><?xml version="1.0" encoding="utf-8"?>
<table xmlns="http://schemas.openxmlformats.org/spreadsheetml/2006/main" id="14" name="Менеджеры_2" displayName="Менеджеры_2" ref="A1:B14" tableType="queryTable" totalsRowShown="0" headerRowDxfId="7" dataDxfId="6">
  <autoFilter ref="A1:B14"/>
  <tableColumns count="2">
    <tableColumn id="1" uniqueName="1" name="Подразделение" queryTableFieldId="1" dataDxfId="5"/>
    <tableColumn id="2" uniqueName="2" name="Подразделение2" queryTableFieldId="2" dataDxfId="4"/>
  </tableColumns>
  <tableStyleInfo name="TableStyleQueryResult" showFirstColumn="0" showLastColumn="0" showRowStripes="1" showColumnStripes="0"/>
</table>
</file>

<file path=xl/tables/table15.xml><?xml version="1.0" encoding="utf-8"?>
<table xmlns="http://schemas.openxmlformats.org/spreadsheetml/2006/main" id="17" name="Таблица17" displayName="Таблица17" ref="A1:B10" totalsRowShown="0">
  <autoFilter ref="A1:B10"/>
  <tableColumns count="2">
    <tableColumn id="1" name="Name"/>
    <tableColumn id="2" name="Компания"/>
  </tableColumns>
  <tableStyleInfo name="TableStyleQueryInfo" showFirstColumn="0" showLastColumn="0" showRowStripes="1" showColumnStripes="0"/>
</table>
</file>

<file path=xl/tables/table16.xml><?xml version="1.0" encoding="utf-8"?>
<table xmlns="http://schemas.openxmlformats.org/spreadsheetml/2006/main" id="19" name="Менеджеры__2" displayName="Менеджеры__2" ref="A1:B21" tableType="queryTable" totalsRowShown="0" headerRowDxfId="3" dataDxfId="2">
  <autoFilter ref="A1:B21"/>
  <tableColumns count="2">
    <tableColumn id="1" uniqueName="1" name="ЦО" queryTableFieldId="1" dataDxfId="1"/>
    <tableColumn id="2" uniqueName="2" name="Наименование" queryTableFieldId="2" dataDxfId="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id="7" name="Статьи" displayName="Статьи" ref="G1:L56" totalsRowShown="0">
  <autoFilter ref="G1:L56"/>
  <tableColumns count="6">
    <tableColumn id="1" name="Направление"/>
    <tableColumn id="2" name="Признак"/>
    <tableColumn id="3" name="ЮрЛицо"/>
    <tableColumn id="4" name="Стаья"/>
    <tableColumn id="5" name="Примечание"/>
    <tableColumn id="6" name="id">
      <calculatedColumnFormula>G2&amp;"_"&amp;H2&amp;"_"&amp;I2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opportunitystate" displayName="opportunitystate" ref="A1:C4" totalsRowShown="0" headerRowDxfId="79" headerRowBorderDxfId="78" tableBorderDxfId="77">
  <autoFilter ref="A1:C4"/>
  <tableColumns count="3">
    <tableColumn id="1" name="fullid"/>
    <tableColumn id="2" name="id" dataDxfId="76">
      <calculatedColumnFormula>LEFT(A2,FIND(":",A2,1)-1)</calculatedColumnFormula>
    </tableColumn>
    <tableColumn id="3" name="Name" dataDxfId="75">
      <calculatedColumnFormula>RIGHT(A2,  LEN(A2)- FIND(":",A2,1))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0" name="Менеджеры" displayName="Менеджеры" ref="A1:C48" totalsRowShown="0">
  <autoFilter ref="A1:C48"/>
  <sortState ref="A2:C47">
    <sortCondition ref="A2"/>
  </sortState>
  <tableColumns count="3">
    <tableColumn id="1" name="Менеджер"/>
    <tableColumn id="2" name="ЦО"/>
    <tableColumn id="3" name="Подразделение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8" name="wz_attribute" displayName="wz_attribute" ref="A1:C7" totalsRowShown="0" headerRowDxfId="74" headerRowBorderDxfId="73" tableBorderDxfId="72">
  <autoFilter ref="A1:C7"/>
  <tableColumns count="3">
    <tableColumn id="1" name="fullid"/>
    <tableColumn id="2" name="id" dataDxfId="71">
      <calculatedColumnFormula>LEFT(A2,FIND(":",A2,1)-1)</calculatedColumnFormula>
    </tableColumn>
    <tableColumn id="3" name="Name" dataDxfId="70">
      <calculatedColumnFormula>RIGHT(A2,  LEN(A2)- FIND(":",A2,1))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3" name="wz_company" displayName="wz_company" ref="A1:D10" totalsRowShown="0" headerRowBorderDxfId="69" tableBorderDxfId="68">
  <autoFilter ref="A1:D10"/>
  <tableColumns count="4">
    <tableColumn id="1" name="fullid"/>
    <tableColumn id="2" name="id" dataDxfId="67">
      <calculatedColumnFormula>LEFT(A2,FIND(":",A2,1)-1)</calculatedColumnFormula>
    </tableColumn>
    <tableColumn id="3" name="Name" dataDxfId="66">
      <calculatedColumnFormula>RIGHT(A2,  LEN(A2)- FIND(":",A2,1))</calculatedColumnFormula>
    </tableColumn>
    <tableColumn id="4" name="id 1C" dataDxfId="6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wz_direction" displayName="wz_direction" ref="A1:C3" totalsRowShown="0" headerRowDxfId="64" headerRowBorderDxfId="63" tableBorderDxfId="62">
  <autoFilter ref="A1:C3"/>
  <tableColumns count="3">
    <tableColumn id="1" name="fullid"/>
    <tableColumn id="2" name="id" dataDxfId="61">
      <calculatedColumnFormula>LEFT(A2,FIND(":",A2,1)-1)</calculatedColumnFormula>
    </tableColumn>
    <tableColumn id="3" name="Name" dataDxfId="60">
      <calculatedColumnFormula>RIGHT(A2,  LEN(A2)- FIND(":",A2,1))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5" name="opportunitystatus" displayName="opportunitystatus" ref="A1:C12" totalsRowShown="0">
  <autoFilter ref="A1:C12"/>
  <tableColumns count="3">
    <tableColumn id="1" name="fullid"/>
    <tableColumn id="2" name="id" dataDxfId="59">
      <calculatedColumnFormula>LEFT(A2,FIND(":",A2,1)-1)</calculatedColumnFormula>
    </tableColumn>
    <tableColumn id="3" name="Name" dataDxfId="58">
      <calculatedColumnFormula>RIGHT(A2,  LEN(A2)- FIND(":",A2,1))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" name="Продукты" displayName="Продукты" ref="A1:C54" totalsRowShown="0">
  <autoFilter ref="A1:C54"/>
  <tableColumns count="3">
    <tableColumn id="1" name="fullKeyProducts"/>
    <tableColumn id="2" name="idProducts" dataDxfId="57"/>
    <tableColumn id="3" name="Продукты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microsoft.com/office/2007/relationships/slicer" Target="../slicers/slicer1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portal.office.com/Signup/Signup.aspx?OfferId=467eab54-127b-42d3-b046-3844b860bebf&amp;dl=O365_BUSINESS_PREMIUM&amp;culture=ru-RU&amp;country=RU&amp;ali=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3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image" Target="../media/image13.emf"/><Relationship Id="rId4" Type="http://schemas.openxmlformats.org/officeDocument/2006/relationships/customProperty" Target="../customProperty8.bin"/><Relationship Id="rId9" Type="http://schemas.openxmlformats.org/officeDocument/2006/relationships/control" Target="../activeX/activeX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136"/>
  <sheetViews>
    <sheetView workbookViewId="0">
      <selection activeCell="B14" sqref="B14"/>
    </sheetView>
  </sheetViews>
  <sheetFormatPr defaultRowHeight="15" x14ac:dyDescent="0.25"/>
  <cols>
    <col min="1" max="1" width="37.85546875" style="9" customWidth="1"/>
    <col min="2" max="2" width="2" customWidth="1"/>
    <col min="3" max="3" width="4.85546875" customWidth="1"/>
  </cols>
  <sheetData>
    <row r="1" spans="1:24" s="2" customFormat="1" x14ac:dyDescent="0.25">
      <c r="A1" s="33"/>
    </row>
    <row r="2" spans="1:24" s="2" customFormat="1" x14ac:dyDescent="0.25">
      <c r="A2" s="38" t="s">
        <v>1708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 spans="1:24" s="2" customFormat="1" x14ac:dyDescent="0.25">
      <c r="A3" s="33"/>
    </row>
    <row r="4" spans="1:24" s="2" customFormat="1" x14ac:dyDescent="0.25">
      <c r="A4" s="41" t="s">
        <v>168</v>
      </c>
      <c r="B4" s="41"/>
      <c r="C4" s="41"/>
      <c r="D4" s="41"/>
      <c r="E4" s="41"/>
      <c r="F4" s="41"/>
      <c r="G4" s="41"/>
      <c r="H4" s="41"/>
      <c r="I4" s="41"/>
      <c r="J4" s="41"/>
    </row>
    <row r="5" spans="1:24" s="2" customFormat="1" x14ac:dyDescent="0.25">
      <c r="A5" s="15"/>
    </row>
    <row r="6" spans="1:24" x14ac:dyDescent="0.25">
      <c r="A6" s="40" t="s">
        <v>162</v>
      </c>
    </row>
    <row r="7" spans="1:24" x14ac:dyDescent="0.25">
      <c r="A7" s="40"/>
    </row>
    <row r="8" spans="1:24" x14ac:dyDescent="0.25">
      <c r="A8" s="40"/>
    </row>
    <row r="9" spans="1:24" x14ac:dyDescent="0.25">
      <c r="A9" s="40"/>
    </row>
    <row r="10" spans="1:24" x14ac:dyDescent="0.25">
      <c r="A10" s="40"/>
    </row>
    <row r="11" spans="1:24" x14ac:dyDescent="0.25">
      <c r="A11" s="40"/>
    </row>
    <row r="12" spans="1:24" x14ac:dyDescent="0.25">
      <c r="A12" s="40"/>
    </row>
    <row r="13" spans="1:24" x14ac:dyDescent="0.25">
      <c r="A13" s="40"/>
    </row>
    <row r="14" spans="1:24" x14ac:dyDescent="0.25">
      <c r="A14" s="40"/>
    </row>
    <row r="15" spans="1:24" x14ac:dyDescent="0.25">
      <c r="A15" s="40"/>
    </row>
    <row r="16" spans="1:24" x14ac:dyDescent="0.25">
      <c r="A16" s="40"/>
    </row>
    <row r="17" spans="1:1" x14ac:dyDescent="0.25">
      <c r="A17" s="40"/>
    </row>
    <row r="18" spans="1:1" x14ac:dyDescent="0.25">
      <c r="A18" s="40"/>
    </row>
    <row r="19" spans="1:1" x14ac:dyDescent="0.25">
      <c r="A19" s="40"/>
    </row>
    <row r="22" spans="1:1" x14ac:dyDescent="0.25">
      <c r="A22" s="40" t="s">
        <v>163</v>
      </c>
    </row>
    <row r="23" spans="1:1" x14ac:dyDescent="0.25">
      <c r="A23" s="40"/>
    </row>
    <row r="24" spans="1:1" x14ac:dyDescent="0.25">
      <c r="A24" s="40"/>
    </row>
    <row r="25" spans="1:1" x14ac:dyDescent="0.25">
      <c r="A25" s="40"/>
    </row>
    <row r="26" spans="1:1" x14ac:dyDescent="0.25">
      <c r="A26" s="40"/>
    </row>
    <row r="27" spans="1:1" x14ac:dyDescent="0.25">
      <c r="A27" s="40"/>
    </row>
    <row r="28" spans="1:1" x14ac:dyDescent="0.25">
      <c r="A28" s="40"/>
    </row>
    <row r="29" spans="1:1" x14ac:dyDescent="0.25">
      <c r="A29" s="40"/>
    </row>
    <row r="30" spans="1:1" x14ac:dyDescent="0.25">
      <c r="A30" s="40"/>
    </row>
    <row r="31" spans="1:1" x14ac:dyDescent="0.25">
      <c r="A31" s="40"/>
    </row>
    <row r="32" spans="1:1" x14ac:dyDescent="0.25">
      <c r="A32" s="40"/>
    </row>
    <row r="33" spans="1:1" x14ac:dyDescent="0.25">
      <c r="A33" s="40"/>
    </row>
    <row r="34" spans="1:1" x14ac:dyDescent="0.25">
      <c r="A34" s="40"/>
    </row>
    <row r="35" spans="1:1" x14ac:dyDescent="0.25">
      <c r="A35" s="40"/>
    </row>
    <row r="36" spans="1:1" x14ac:dyDescent="0.25">
      <c r="A36" s="40"/>
    </row>
    <row r="37" spans="1:1" x14ac:dyDescent="0.25">
      <c r="A37" s="40"/>
    </row>
    <row r="39" spans="1:1" x14ac:dyDescent="0.25">
      <c r="A39" s="40" t="s">
        <v>164</v>
      </c>
    </row>
    <row r="40" spans="1:1" x14ac:dyDescent="0.25">
      <c r="A40" s="40"/>
    </row>
    <row r="41" spans="1:1" x14ac:dyDescent="0.25">
      <c r="A41" s="40"/>
    </row>
    <row r="42" spans="1:1" x14ac:dyDescent="0.25">
      <c r="A42" s="40"/>
    </row>
    <row r="43" spans="1:1" x14ac:dyDescent="0.25">
      <c r="A43" s="40"/>
    </row>
    <row r="44" spans="1:1" x14ac:dyDescent="0.25">
      <c r="A44" s="40"/>
    </row>
    <row r="45" spans="1:1" x14ac:dyDescent="0.25">
      <c r="A45" s="40"/>
    </row>
    <row r="46" spans="1:1" x14ac:dyDescent="0.25">
      <c r="A46" s="40"/>
    </row>
    <row r="47" spans="1:1" x14ac:dyDescent="0.25">
      <c r="A47" s="40"/>
    </row>
    <row r="48" spans="1:1" x14ac:dyDescent="0.25">
      <c r="A48" s="40"/>
    </row>
    <row r="49" spans="1:1" x14ac:dyDescent="0.25">
      <c r="A49" s="40"/>
    </row>
    <row r="50" spans="1:1" x14ac:dyDescent="0.25">
      <c r="A50" s="40"/>
    </row>
    <row r="51" spans="1:1" x14ac:dyDescent="0.25">
      <c r="A51" s="40"/>
    </row>
    <row r="52" spans="1:1" x14ac:dyDescent="0.25">
      <c r="A52" s="40"/>
    </row>
    <row r="53" spans="1:1" x14ac:dyDescent="0.25">
      <c r="A53" s="40"/>
    </row>
    <row r="54" spans="1:1" x14ac:dyDescent="0.25">
      <c r="A54" s="40"/>
    </row>
    <row r="55" spans="1:1" x14ac:dyDescent="0.25">
      <c r="A55" s="40"/>
    </row>
    <row r="56" spans="1:1" x14ac:dyDescent="0.25">
      <c r="A56" s="40"/>
    </row>
    <row r="59" spans="1:1" x14ac:dyDescent="0.25">
      <c r="A59" s="40" t="s">
        <v>165</v>
      </c>
    </row>
    <row r="60" spans="1:1" x14ac:dyDescent="0.25">
      <c r="A60" s="40"/>
    </row>
    <row r="61" spans="1:1" x14ac:dyDescent="0.25">
      <c r="A61" s="40"/>
    </row>
    <row r="62" spans="1:1" x14ac:dyDescent="0.25">
      <c r="A62" s="40"/>
    </row>
    <row r="63" spans="1:1" x14ac:dyDescent="0.25">
      <c r="A63" s="40"/>
    </row>
    <row r="64" spans="1:1" x14ac:dyDescent="0.25">
      <c r="A64" s="40"/>
    </row>
    <row r="65" spans="1:1" x14ac:dyDescent="0.25">
      <c r="A65" s="40"/>
    </row>
    <row r="66" spans="1:1" x14ac:dyDescent="0.25">
      <c r="A66" s="40"/>
    </row>
    <row r="67" spans="1:1" x14ac:dyDescent="0.25">
      <c r="A67" s="40"/>
    </row>
    <row r="68" spans="1:1" x14ac:dyDescent="0.25">
      <c r="A68" s="40"/>
    </row>
    <row r="69" spans="1:1" x14ac:dyDescent="0.25">
      <c r="A69" s="40"/>
    </row>
    <row r="70" spans="1:1" x14ac:dyDescent="0.25">
      <c r="A70" s="40"/>
    </row>
    <row r="71" spans="1:1" x14ac:dyDescent="0.25">
      <c r="A71" s="40"/>
    </row>
    <row r="72" spans="1:1" x14ac:dyDescent="0.25">
      <c r="A72" s="40"/>
    </row>
    <row r="73" spans="1:1" x14ac:dyDescent="0.25">
      <c r="A73" s="40"/>
    </row>
    <row r="74" spans="1:1" x14ac:dyDescent="0.25">
      <c r="A74" s="40"/>
    </row>
    <row r="75" spans="1:1" x14ac:dyDescent="0.25">
      <c r="A75" s="40"/>
    </row>
    <row r="76" spans="1:1" x14ac:dyDescent="0.25">
      <c r="A76" s="40"/>
    </row>
    <row r="77" spans="1:1" x14ac:dyDescent="0.25">
      <c r="A77" s="40"/>
    </row>
    <row r="79" spans="1:1" x14ac:dyDescent="0.25">
      <c r="A79" s="8" t="s">
        <v>166</v>
      </c>
    </row>
    <row r="80" spans="1:1" x14ac:dyDescent="0.25">
      <c r="A80" s="40" t="s">
        <v>271</v>
      </c>
    </row>
    <row r="81" spans="1:9" x14ac:dyDescent="0.25">
      <c r="A81" s="40"/>
    </row>
    <row r="82" spans="1:9" x14ac:dyDescent="0.25">
      <c r="A82" s="40"/>
    </row>
    <row r="83" spans="1:9" x14ac:dyDescent="0.25">
      <c r="A83" s="40"/>
    </row>
    <row r="84" spans="1:9" x14ac:dyDescent="0.25">
      <c r="A84" s="40"/>
    </row>
    <row r="85" spans="1:9" x14ac:dyDescent="0.25">
      <c r="A85" s="40"/>
    </row>
    <row r="86" spans="1:9" ht="141" customHeight="1" x14ac:dyDescent="0.25">
      <c r="A86" s="40"/>
    </row>
    <row r="89" spans="1:9" ht="30" customHeight="1" x14ac:dyDescent="0.25">
      <c r="A89" s="41"/>
      <c r="B89" s="41"/>
      <c r="C89" s="41"/>
      <c r="D89" s="41"/>
      <c r="E89" s="41"/>
      <c r="F89" s="41"/>
      <c r="G89" s="41"/>
      <c r="H89" s="41"/>
      <c r="I89" s="41"/>
    </row>
    <row r="90" spans="1:9" ht="15" customHeight="1" x14ac:dyDescent="0.25">
      <c r="A90" s="40" t="s">
        <v>270</v>
      </c>
    </row>
    <row r="91" spans="1:9" x14ac:dyDescent="0.25">
      <c r="A91" s="40"/>
    </row>
    <row r="92" spans="1:9" x14ac:dyDescent="0.25">
      <c r="A92" s="40"/>
    </row>
    <row r="93" spans="1:9" x14ac:dyDescent="0.25">
      <c r="A93" s="40"/>
    </row>
    <row r="94" spans="1:9" x14ac:dyDescent="0.25">
      <c r="A94" s="40"/>
    </row>
    <row r="95" spans="1:9" x14ac:dyDescent="0.25">
      <c r="A95" s="40"/>
    </row>
    <row r="96" spans="1:9" x14ac:dyDescent="0.25">
      <c r="A96" s="40"/>
    </row>
    <row r="97" spans="1:1" x14ac:dyDescent="0.25">
      <c r="A97" s="40"/>
    </row>
    <row r="98" spans="1:1" x14ac:dyDescent="0.25">
      <c r="A98" s="40"/>
    </row>
    <row r="99" spans="1:1" x14ac:dyDescent="0.25">
      <c r="A99" s="40"/>
    </row>
    <row r="100" spans="1:1" x14ac:dyDescent="0.25">
      <c r="A100" s="40"/>
    </row>
    <row r="101" spans="1:1" x14ac:dyDescent="0.25">
      <c r="A101" s="40"/>
    </row>
    <row r="102" spans="1:1" x14ac:dyDescent="0.25">
      <c r="A102" s="25"/>
    </row>
    <row r="103" spans="1:1" x14ac:dyDescent="0.25">
      <c r="A103" s="25"/>
    </row>
    <row r="104" spans="1:1" x14ac:dyDescent="0.25">
      <c r="A104" s="25"/>
    </row>
    <row r="105" spans="1:1" x14ac:dyDescent="0.25">
      <c r="A105" s="25"/>
    </row>
    <row r="106" spans="1:1" x14ac:dyDescent="0.25">
      <c r="A106" s="25"/>
    </row>
    <row r="107" spans="1:1" x14ac:dyDescent="0.25">
      <c r="A107" s="25"/>
    </row>
    <row r="108" spans="1:1" x14ac:dyDescent="0.25">
      <c r="A108" s="25"/>
    </row>
    <row r="109" spans="1:1" x14ac:dyDescent="0.25">
      <c r="A109" s="25"/>
    </row>
    <row r="110" spans="1:1" x14ac:dyDescent="0.25">
      <c r="A110" s="25"/>
    </row>
    <row r="111" spans="1:1" x14ac:dyDescent="0.25">
      <c r="A111" s="25"/>
    </row>
    <row r="112" spans="1:1" x14ac:dyDescent="0.25">
      <c r="A112" s="25"/>
    </row>
    <row r="113" spans="1:1" x14ac:dyDescent="0.25">
      <c r="A113" s="25"/>
    </row>
    <row r="114" spans="1:1" x14ac:dyDescent="0.25">
      <c r="A114" s="25"/>
    </row>
    <row r="115" spans="1:1" x14ac:dyDescent="0.25">
      <c r="A115" s="25"/>
    </row>
    <row r="116" spans="1:1" x14ac:dyDescent="0.25">
      <c r="A116" s="25"/>
    </row>
    <row r="117" spans="1:1" x14ac:dyDescent="0.25">
      <c r="A117" s="25"/>
    </row>
    <row r="118" spans="1:1" x14ac:dyDescent="0.25">
      <c r="A118" s="25"/>
    </row>
    <row r="119" spans="1:1" x14ac:dyDescent="0.25">
      <c r="A119" s="25"/>
    </row>
    <row r="120" spans="1:1" x14ac:dyDescent="0.25">
      <c r="A120" s="25"/>
    </row>
    <row r="121" spans="1:1" x14ac:dyDescent="0.25">
      <c r="A121" s="25"/>
    </row>
    <row r="122" spans="1:1" x14ac:dyDescent="0.25">
      <c r="A122" s="25"/>
    </row>
    <row r="123" spans="1:1" x14ac:dyDescent="0.25">
      <c r="A123" s="25"/>
    </row>
    <row r="126" spans="1:1" ht="15" customHeight="1" x14ac:dyDescent="0.25">
      <c r="A126" s="40"/>
    </row>
    <row r="127" spans="1:1" x14ac:dyDescent="0.25">
      <c r="A127" s="40"/>
    </row>
    <row r="128" spans="1:1" x14ac:dyDescent="0.25">
      <c r="A128" s="40"/>
    </row>
    <row r="129" spans="1:13" x14ac:dyDescent="0.25">
      <c r="A129" s="40"/>
    </row>
    <row r="130" spans="1:13" x14ac:dyDescent="0.25">
      <c r="A130" s="40"/>
    </row>
    <row r="131" spans="1:13" x14ac:dyDescent="0.25">
      <c r="A131" s="40"/>
    </row>
    <row r="132" spans="1:13" x14ac:dyDescent="0.25">
      <c r="A132" s="40"/>
    </row>
    <row r="133" spans="1:13" x14ac:dyDescent="0.25">
      <c r="A133" s="40"/>
    </row>
    <row r="134" spans="1:13" x14ac:dyDescent="0.25">
      <c r="A134" s="40"/>
    </row>
    <row r="136" spans="1:13" ht="66.75" customHeight="1" x14ac:dyDescent="0.25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</row>
  </sheetData>
  <mergeCells count="11">
    <mergeCell ref="A2:X2"/>
    <mergeCell ref="A136:M136"/>
    <mergeCell ref="A126:A134"/>
    <mergeCell ref="A90:A101"/>
    <mergeCell ref="A4:J4"/>
    <mergeCell ref="A89:I89"/>
    <mergeCell ref="A6:A19"/>
    <mergeCell ref="A22:A37"/>
    <mergeCell ref="A39:A56"/>
    <mergeCell ref="A59:A77"/>
    <mergeCell ref="A80:A8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L56"/>
  <sheetViews>
    <sheetView topLeftCell="A39" workbookViewId="0">
      <selection activeCell="J69" sqref="J69"/>
    </sheetView>
  </sheetViews>
  <sheetFormatPr defaultRowHeight="15" x14ac:dyDescent="0.25"/>
  <cols>
    <col min="7" max="7" width="15.28515625" customWidth="1"/>
    <col min="8" max="8" width="10.5703125" customWidth="1"/>
    <col min="9" max="9" width="11.140625" bestFit="1" customWidth="1"/>
    <col min="10" max="10" width="38.5703125" bestFit="1" customWidth="1"/>
    <col min="11" max="11" width="33.28515625" bestFit="1" customWidth="1"/>
    <col min="12" max="12" width="30.7109375" bestFit="1" customWidth="1"/>
  </cols>
  <sheetData>
    <row r="1" spans="1:12" x14ac:dyDescent="0.25">
      <c r="A1" t="s">
        <v>161</v>
      </c>
      <c r="B1" t="s">
        <v>160</v>
      </c>
      <c r="C1" t="s">
        <v>175</v>
      </c>
      <c r="D1" t="s">
        <v>176</v>
      </c>
      <c r="E1" t="s">
        <v>177</v>
      </c>
      <c r="G1" t="s">
        <v>161</v>
      </c>
      <c r="H1" t="s">
        <v>160</v>
      </c>
      <c r="I1" t="s">
        <v>206</v>
      </c>
      <c r="J1" t="s">
        <v>207</v>
      </c>
      <c r="K1" t="s">
        <v>177</v>
      </c>
      <c r="L1" t="s">
        <v>57</v>
      </c>
    </row>
    <row r="2" spans="1:12" x14ac:dyDescent="0.25">
      <c r="A2" t="s">
        <v>178</v>
      </c>
      <c r="B2" t="s">
        <v>179</v>
      </c>
      <c r="C2" t="s">
        <v>180</v>
      </c>
      <c r="D2" t="s">
        <v>181</v>
      </c>
      <c r="E2" t="s">
        <v>182</v>
      </c>
      <c r="G2" t="s">
        <v>199</v>
      </c>
      <c r="H2" t="s">
        <v>200</v>
      </c>
      <c r="I2" t="s">
        <v>199</v>
      </c>
      <c r="J2" t="s">
        <v>181</v>
      </c>
      <c r="K2" t="s">
        <v>182</v>
      </c>
      <c r="L2" t="str">
        <f>G2&amp;"_"&amp;H2&amp;"_"&amp;I2</f>
        <v>200000000_200000001_200000000</v>
      </c>
    </row>
    <row r="3" spans="1:12" x14ac:dyDescent="0.25">
      <c r="G3">
        <v>200000000</v>
      </c>
      <c r="H3" t="s">
        <v>200</v>
      </c>
      <c r="I3" t="s">
        <v>200</v>
      </c>
      <c r="J3" t="s">
        <v>181</v>
      </c>
      <c r="K3" t="s">
        <v>182</v>
      </c>
      <c r="L3" s="2" t="str">
        <f t="shared" ref="L3:L39" si="0">G3&amp;"_"&amp;H3&amp;"_"&amp;I3</f>
        <v>200000000_200000001_200000001</v>
      </c>
    </row>
    <row r="4" spans="1:12" x14ac:dyDescent="0.25">
      <c r="G4" t="s">
        <v>199</v>
      </c>
      <c r="H4" t="s">
        <v>200</v>
      </c>
      <c r="I4" t="s">
        <v>201</v>
      </c>
      <c r="J4" t="s">
        <v>181</v>
      </c>
      <c r="K4" t="s">
        <v>182</v>
      </c>
      <c r="L4" s="2" t="str">
        <f t="shared" si="0"/>
        <v>200000000_200000001_200000002</v>
      </c>
    </row>
    <row r="5" spans="1:12" x14ac:dyDescent="0.25">
      <c r="G5" t="s">
        <v>199</v>
      </c>
      <c r="H5" t="s">
        <v>200</v>
      </c>
      <c r="I5" t="s">
        <v>202</v>
      </c>
      <c r="J5" t="s">
        <v>181</v>
      </c>
      <c r="K5" t="s">
        <v>182</v>
      </c>
      <c r="L5" s="2" t="str">
        <f t="shared" si="0"/>
        <v>200000000_200000001_200000003</v>
      </c>
    </row>
    <row r="6" spans="1:12" x14ac:dyDescent="0.25">
      <c r="G6" t="s">
        <v>199</v>
      </c>
      <c r="H6" t="s">
        <v>200</v>
      </c>
      <c r="I6" t="s">
        <v>203</v>
      </c>
      <c r="J6" t="s">
        <v>181</v>
      </c>
      <c r="K6" t="s">
        <v>182</v>
      </c>
      <c r="L6" s="2" t="str">
        <f t="shared" si="0"/>
        <v>200000000_200000001_200000004</v>
      </c>
    </row>
    <row r="7" spans="1:12" x14ac:dyDescent="0.25">
      <c r="G7" t="s">
        <v>199</v>
      </c>
      <c r="H7" t="s">
        <v>200</v>
      </c>
      <c r="I7" t="s">
        <v>205</v>
      </c>
      <c r="J7" t="s">
        <v>181</v>
      </c>
      <c r="K7" t="s">
        <v>182</v>
      </c>
      <c r="L7" s="2" t="str">
        <f t="shared" si="0"/>
        <v>200000000_200000001_200000006</v>
      </c>
    </row>
    <row r="8" spans="1:12" x14ac:dyDescent="0.25">
      <c r="G8" t="s">
        <v>199</v>
      </c>
      <c r="H8" t="s">
        <v>200</v>
      </c>
      <c r="I8" t="s">
        <v>204</v>
      </c>
      <c r="J8" t="s">
        <v>181</v>
      </c>
      <c r="K8" t="s">
        <v>182</v>
      </c>
      <c r="L8" s="2" t="str">
        <f t="shared" si="0"/>
        <v>200000000_200000001_200000005</v>
      </c>
    </row>
    <row r="9" spans="1:12" s="2" customFormat="1" x14ac:dyDescent="0.25">
      <c r="G9" s="2" t="s">
        <v>199</v>
      </c>
      <c r="H9" s="2" t="s">
        <v>200</v>
      </c>
      <c r="I9" s="2">
        <v>100000000</v>
      </c>
      <c r="J9" s="2" t="s">
        <v>181</v>
      </c>
      <c r="K9" s="2" t="s">
        <v>182</v>
      </c>
      <c r="L9" s="2" t="str">
        <f>G9&amp;"_"&amp;H9&amp;"_"&amp;I9</f>
        <v>200000000_200000001_100000000</v>
      </c>
    </row>
    <row r="10" spans="1:12" s="2" customFormat="1" x14ac:dyDescent="0.25">
      <c r="G10" s="2" t="s">
        <v>199</v>
      </c>
      <c r="H10" s="2" t="s">
        <v>200</v>
      </c>
      <c r="I10" s="2">
        <v>100000001</v>
      </c>
      <c r="J10" s="2" t="s">
        <v>181</v>
      </c>
      <c r="K10" s="2" t="s">
        <v>182</v>
      </c>
      <c r="L10" s="2" t="str">
        <f>G10&amp;"_"&amp;H10&amp;"_"&amp;I10</f>
        <v>200000000_200000001_100000001</v>
      </c>
    </row>
    <row r="11" spans="1:12" x14ac:dyDescent="0.25">
      <c r="A11" t="s">
        <v>183</v>
      </c>
      <c r="B11" t="s">
        <v>184</v>
      </c>
      <c r="C11" t="s">
        <v>180</v>
      </c>
      <c r="D11" t="s">
        <v>185</v>
      </c>
      <c r="E11" t="s">
        <v>186</v>
      </c>
      <c r="G11" t="s">
        <v>200</v>
      </c>
      <c r="H11" t="s">
        <v>199</v>
      </c>
      <c r="I11" t="s">
        <v>199</v>
      </c>
      <c r="J11" t="s">
        <v>185</v>
      </c>
      <c r="K11" t="s">
        <v>186</v>
      </c>
      <c r="L11" s="2" t="str">
        <f t="shared" si="0"/>
        <v>200000001_200000000_200000000</v>
      </c>
    </row>
    <row r="12" spans="1:12" x14ac:dyDescent="0.25">
      <c r="G12" t="s">
        <v>200</v>
      </c>
      <c r="H12" t="s">
        <v>199</v>
      </c>
      <c r="I12" t="s">
        <v>200</v>
      </c>
      <c r="J12" t="s">
        <v>185</v>
      </c>
      <c r="K12" t="s">
        <v>186</v>
      </c>
      <c r="L12" s="2" t="str">
        <f t="shared" si="0"/>
        <v>200000001_200000000_200000001</v>
      </c>
    </row>
    <row r="13" spans="1:12" x14ac:dyDescent="0.25">
      <c r="G13" t="s">
        <v>200</v>
      </c>
      <c r="H13" t="s">
        <v>199</v>
      </c>
      <c r="I13" t="s">
        <v>201</v>
      </c>
      <c r="J13" t="s">
        <v>185</v>
      </c>
      <c r="K13" t="s">
        <v>186</v>
      </c>
      <c r="L13" s="2" t="str">
        <f t="shared" si="0"/>
        <v>200000001_200000000_200000002</v>
      </c>
    </row>
    <row r="14" spans="1:12" x14ac:dyDescent="0.25">
      <c r="G14" t="s">
        <v>200</v>
      </c>
      <c r="H14" t="s">
        <v>199</v>
      </c>
      <c r="I14" t="s">
        <v>202</v>
      </c>
      <c r="J14" t="s">
        <v>185</v>
      </c>
      <c r="K14" t="s">
        <v>186</v>
      </c>
      <c r="L14" s="2" t="str">
        <f t="shared" si="0"/>
        <v>200000001_200000000_200000003</v>
      </c>
    </row>
    <row r="15" spans="1:12" x14ac:dyDescent="0.25">
      <c r="G15" t="s">
        <v>200</v>
      </c>
      <c r="H15" t="s">
        <v>199</v>
      </c>
      <c r="I15" t="s">
        <v>203</v>
      </c>
      <c r="J15" t="s">
        <v>185</v>
      </c>
      <c r="K15" t="s">
        <v>186</v>
      </c>
      <c r="L15" s="2" t="str">
        <f t="shared" si="0"/>
        <v>200000001_200000000_200000004</v>
      </c>
    </row>
    <row r="16" spans="1:12" x14ac:dyDescent="0.25">
      <c r="G16" t="s">
        <v>200</v>
      </c>
      <c r="H16" t="s">
        <v>199</v>
      </c>
      <c r="I16" t="s">
        <v>205</v>
      </c>
      <c r="J16" t="s">
        <v>185</v>
      </c>
      <c r="K16" t="s">
        <v>186</v>
      </c>
      <c r="L16" s="2" t="str">
        <f t="shared" si="0"/>
        <v>200000001_200000000_200000006</v>
      </c>
    </row>
    <row r="17" spans="1:12" x14ac:dyDescent="0.25">
      <c r="G17" t="s">
        <v>200</v>
      </c>
      <c r="H17" t="s">
        <v>199</v>
      </c>
      <c r="I17" t="s">
        <v>204</v>
      </c>
      <c r="J17" t="s">
        <v>185</v>
      </c>
      <c r="K17" t="s">
        <v>186</v>
      </c>
      <c r="L17" s="2" t="str">
        <f t="shared" si="0"/>
        <v>200000001_200000000_200000005</v>
      </c>
    </row>
    <row r="18" spans="1:12" s="2" customFormat="1" x14ac:dyDescent="0.25">
      <c r="G18" s="2" t="s">
        <v>200</v>
      </c>
      <c r="H18" s="2" t="s">
        <v>199</v>
      </c>
      <c r="I18" s="2">
        <v>100000000</v>
      </c>
      <c r="J18" s="2" t="s">
        <v>185</v>
      </c>
      <c r="K18" s="2" t="s">
        <v>186</v>
      </c>
      <c r="L18" s="2" t="str">
        <f>G18&amp;"_"&amp;H18&amp;"_"&amp;I18</f>
        <v>200000001_200000000_100000000</v>
      </c>
    </row>
    <row r="19" spans="1:12" s="2" customFormat="1" x14ac:dyDescent="0.25">
      <c r="G19" s="2" t="s">
        <v>200</v>
      </c>
      <c r="H19" s="2" t="s">
        <v>199</v>
      </c>
      <c r="I19" s="2">
        <v>100000001</v>
      </c>
      <c r="J19" s="2" t="s">
        <v>185</v>
      </c>
      <c r="K19" s="2" t="s">
        <v>186</v>
      </c>
      <c r="L19" s="2" t="str">
        <f>G19&amp;"_"&amp;H19&amp;"_"&amp;I19</f>
        <v>200000001_200000000_100000001</v>
      </c>
    </row>
    <row r="20" spans="1:12" x14ac:dyDescent="0.25">
      <c r="A20" t="s">
        <v>183</v>
      </c>
      <c r="B20" t="s">
        <v>187</v>
      </c>
      <c r="C20" t="s">
        <v>188</v>
      </c>
      <c r="D20" t="s">
        <v>189</v>
      </c>
      <c r="E20" t="s">
        <v>190</v>
      </c>
      <c r="G20" t="s">
        <v>200</v>
      </c>
      <c r="H20" t="s">
        <v>201</v>
      </c>
      <c r="I20" t="s">
        <v>205</v>
      </c>
      <c r="J20" t="s">
        <v>272</v>
      </c>
      <c r="K20" t="s">
        <v>273</v>
      </c>
      <c r="L20" s="2" t="str">
        <f t="shared" si="0"/>
        <v>200000001_200000002_200000006</v>
      </c>
    </row>
    <row r="21" spans="1:12" x14ac:dyDescent="0.25">
      <c r="A21" t="s">
        <v>183</v>
      </c>
      <c r="B21" t="s">
        <v>191</v>
      </c>
      <c r="C21" t="s">
        <v>180</v>
      </c>
      <c r="D21" t="s">
        <v>192</v>
      </c>
      <c r="E21" t="s">
        <v>193</v>
      </c>
      <c r="G21" t="s">
        <v>200</v>
      </c>
      <c r="H21" t="s">
        <v>202</v>
      </c>
      <c r="I21" t="s">
        <v>199</v>
      </c>
      <c r="J21" t="s">
        <v>192</v>
      </c>
      <c r="K21" t="s">
        <v>193</v>
      </c>
      <c r="L21" s="2" t="str">
        <f t="shared" si="0"/>
        <v>200000001_200000003_200000000</v>
      </c>
    </row>
    <row r="22" spans="1:12" x14ac:dyDescent="0.25">
      <c r="G22" t="s">
        <v>200</v>
      </c>
      <c r="H22" t="s">
        <v>202</v>
      </c>
      <c r="I22" t="s">
        <v>200</v>
      </c>
      <c r="J22" t="s">
        <v>192</v>
      </c>
      <c r="K22" t="s">
        <v>193</v>
      </c>
      <c r="L22" s="2" t="str">
        <f t="shared" si="0"/>
        <v>200000001_200000003_200000001</v>
      </c>
    </row>
    <row r="23" spans="1:12" x14ac:dyDescent="0.25">
      <c r="G23" t="s">
        <v>200</v>
      </c>
      <c r="H23" t="s">
        <v>202</v>
      </c>
      <c r="I23" t="s">
        <v>201</v>
      </c>
      <c r="J23" t="s">
        <v>192</v>
      </c>
      <c r="K23" t="s">
        <v>193</v>
      </c>
      <c r="L23" s="2" t="str">
        <f t="shared" si="0"/>
        <v>200000001_200000003_200000002</v>
      </c>
    </row>
    <row r="24" spans="1:12" x14ac:dyDescent="0.25">
      <c r="G24" t="s">
        <v>200</v>
      </c>
      <c r="H24" t="s">
        <v>202</v>
      </c>
      <c r="I24" t="s">
        <v>202</v>
      </c>
      <c r="J24" t="s">
        <v>192</v>
      </c>
      <c r="K24" t="s">
        <v>193</v>
      </c>
      <c r="L24" s="2" t="str">
        <f t="shared" si="0"/>
        <v>200000001_200000003_200000003</v>
      </c>
    </row>
    <row r="25" spans="1:12" x14ac:dyDescent="0.25">
      <c r="G25" t="s">
        <v>200</v>
      </c>
      <c r="H25" t="s">
        <v>202</v>
      </c>
      <c r="I25" t="s">
        <v>203</v>
      </c>
      <c r="J25" t="s">
        <v>192</v>
      </c>
      <c r="K25" t="s">
        <v>193</v>
      </c>
      <c r="L25" s="2" t="str">
        <f t="shared" si="0"/>
        <v>200000001_200000003_200000004</v>
      </c>
    </row>
    <row r="26" spans="1:12" x14ac:dyDescent="0.25">
      <c r="G26" t="s">
        <v>200</v>
      </c>
      <c r="H26" t="s">
        <v>202</v>
      </c>
      <c r="I26" t="s">
        <v>205</v>
      </c>
      <c r="J26" t="s">
        <v>192</v>
      </c>
      <c r="K26" t="s">
        <v>193</v>
      </c>
      <c r="L26" s="2" t="str">
        <f t="shared" si="0"/>
        <v>200000001_200000003_200000006</v>
      </c>
    </row>
    <row r="27" spans="1:12" x14ac:dyDescent="0.25">
      <c r="G27" t="s">
        <v>200</v>
      </c>
      <c r="H27" t="s">
        <v>202</v>
      </c>
      <c r="I27" t="s">
        <v>204</v>
      </c>
      <c r="J27" t="s">
        <v>192</v>
      </c>
      <c r="K27" t="s">
        <v>193</v>
      </c>
      <c r="L27" s="2" t="str">
        <f t="shared" si="0"/>
        <v>200000001_200000003_200000005</v>
      </c>
    </row>
    <row r="28" spans="1:12" s="2" customFormat="1" x14ac:dyDescent="0.25">
      <c r="G28" s="2" t="s">
        <v>200</v>
      </c>
      <c r="H28" s="2" t="s">
        <v>202</v>
      </c>
      <c r="I28" s="2">
        <v>100000000</v>
      </c>
      <c r="J28" s="2" t="s">
        <v>192</v>
      </c>
      <c r="K28" s="2" t="s">
        <v>193</v>
      </c>
      <c r="L28" s="2" t="str">
        <f>G28&amp;"_"&amp;H28&amp;"_"&amp;I28</f>
        <v>200000001_200000003_100000000</v>
      </c>
    </row>
    <row r="29" spans="1:12" s="2" customFormat="1" x14ac:dyDescent="0.25">
      <c r="G29" s="2" t="s">
        <v>200</v>
      </c>
      <c r="H29" s="2" t="s">
        <v>202</v>
      </c>
      <c r="I29" s="2">
        <v>100000001</v>
      </c>
      <c r="J29" s="2" t="s">
        <v>192</v>
      </c>
      <c r="K29" s="2" t="s">
        <v>193</v>
      </c>
      <c r="L29" s="2" t="str">
        <f>G29&amp;"_"&amp;H29&amp;"_"&amp;I29</f>
        <v>200000001_200000003_100000001</v>
      </c>
    </row>
    <row r="30" spans="1:12" x14ac:dyDescent="0.25">
      <c r="A30" t="s">
        <v>183</v>
      </c>
      <c r="B30" t="s">
        <v>194</v>
      </c>
      <c r="C30" t="s">
        <v>180</v>
      </c>
      <c r="D30" t="s">
        <v>195</v>
      </c>
      <c r="E30" t="s">
        <v>196</v>
      </c>
      <c r="G30" t="s">
        <v>200</v>
      </c>
      <c r="H30" t="s">
        <v>203</v>
      </c>
      <c r="I30" t="s">
        <v>199</v>
      </c>
      <c r="J30" t="s">
        <v>195</v>
      </c>
      <c r="K30" t="s">
        <v>196</v>
      </c>
      <c r="L30" s="2" t="str">
        <f t="shared" si="0"/>
        <v>200000001_200000004_200000000</v>
      </c>
    </row>
    <row r="31" spans="1:12" x14ac:dyDescent="0.25">
      <c r="G31" t="s">
        <v>200</v>
      </c>
      <c r="H31" t="s">
        <v>203</v>
      </c>
      <c r="I31" t="s">
        <v>200</v>
      </c>
      <c r="J31" t="s">
        <v>195</v>
      </c>
      <c r="K31" t="s">
        <v>196</v>
      </c>
      <c r="L31" s="2" t="str">
        <f t="shared" si="0"/>
        <v>200000001_200000004_200000001</v>
      </c>
    </row>
    <row r="32" spans="1:12" x14ac:dyDescent="0.25">
      <c r="G32" t="s">
        <v>200</v>
      </c>
      <c r="H32" t="s">
        <v>203</v>
      </c>
      <c r="I32" t="s">
        <v>201</v>
      </c>
      <c r="J32" t="s">
        <v>195</v>
      </c>
      <c r="K32" t="s">
        <v>196</v>
      </c>
      <c r="L32" s="2" t="str">
        <f t="shared" si="0"/>
        <v>200000001_200000004_200000002</v>
      </c>
    </row>
    <row r="33" spans="1:12" x14ac:dyDescent="0.25">
      <c r="G33" t="s">
        <v>200</v>
      </c>
      <c r="H33" t="s">
        <v>203</v>
      </c>
      <c r="I33" t="s">
        <v>202</v>
      </c>
      <c r="J33" t="s">
        <v>195</v>
      </c>
      <c r="K33" t="s">
        <v>196</v>
      </c>
      <c r="L33" s="2" t="str">
        <f t="shared" si="0"/>
        <v>200000001_200000004_200000003</v>
      </c>
    </row>
    <row r="34" spans="1:12" x14ac:dyDescent="0.25">
      <c r="G34" t="s">
        <v>200</v>
      </c>
      <c r="H34" t="s">
        <v>203</v>
      </c>
      <c r="I34" t="s">
        <v>203</v>
      </c>
      <c r="J34" t="s">
        <v>195</v>
      </c>
      <c r="K34" t="s">
        <v>196</v>
      </c>
      <c r="L34" s="2" t="str">
        <f t="shared" si="0"/>
        <v>200000001_200000004_200000004</v>
      </c>
    </row>
    <row r="35" spans="1:12" x14ac:dyDescent="0.25">
      <c r="G35" t="s">
        <v>200</v>
      </c>
      <c r="H35" t="s">
        <v>203</v>
      </c>
      <c r="I35" t="s">
        <v>205</v>
      </c>
      <c r="J35" t="s">
        <v>195</v>
      </c>
      <c r="K35" t="s">
        <v>196</v>
      </c>
      <c r="L35" s="2" t="str">
        <f t="shared" si="0"/>
        <v>200000001_200000004_200000006</v>
      </c>
    </row>
    <row r="36" spans="1:12" x14ac:dyDescent="0.25">
      <c r="G36" t="s">
        <v>200</v>
      </c>
      <c r="H36" t="s">
        <v>203</v>
      </c>
      <c r="I36" t="s">
        <v>204</v>
      </c>
      <c r="J36" t="s">
        <v>195</v>
      </c>
      <c r="K36" t="s">
        <v>196</v>
      </c>
      <c r="L36" s="2" t="str">
        <f t="shared" si="0"/>
        <v>200000001_200000004_200000005</v>
      </c>
    </row>
    <row r="37" spans="1:12" s="2" customFormat="1" x14ac:dyDescent="0.25">
      <c r="G37" s="2" t="s">
        <v>200</v>
      </c>
      <c r="H37" s="2" t="s">
        <v>203</v>
      </c>
      <c r="I37" s="2">
        <v>100000000</v>
      </c>
      <c r="J37" s="2" t="s">
        <v>195</v>
      </c>
      <c r="K37" s="2" t="s">
        <v>196</v>
      </c>
      <c r="L37" s="2" t="str">
        <f>G37&amp;"_"&amp;H37&amp;"_"&amp;I37</f>
        <v>200000001_200000004_100000000</v>
      </c>
    </row>
    <row r="38" spans="1:12" s="2" customFormat="1" x14ac:dyDescent="0.25">
      <c r="G38" s="2" t="s">
        <v>200</v>
      </c>
      <c r="H38" s="2" t="s">
        <v>203</v>
      </c>
      <c r="I38" s="2">
        <v>100000001</v>
      </c>
      <c r="J38" s="2" t="s">
        <v>195</v>
      </c>
      <c r="K38" s="2" t="s">
        <v>196</v>
      </c>
      <c r="L38" s="2" t="str">
        <f>G38&amp;"_"&amp;H38&amp;"_"&amp;I38</f>
        <v>200000001_200000004_100000001</v>
      </c>
    </row>
    <row r="39" spans="1:12" x14ac:dyDescent="0.25">
      <c r="A39" t="s">
        <v>178</v>
      </c>
      <c r="B39" t="s">
        <v>187</v>
      </c>
      <c r="C39" t="s">
        <v>188</v>
      </c>
      <c r="D39" t="s">
        <v>197</v>
      </c>
      <c r="E39" t="s">
        <v>198</v>
      </c>
      <c r="G39" t="s">
        <v>199</v>
      </c>
      <c r="H39" t="s">
        <v>201</v>
      </c>
      <c r="I39" t="s">
        <v>205</v>
      </c>
      <c r="J39" t="s">
        <v>197</v>
      </c>
      <c r="K39" t="s">
        <v>198</v>
      </c>
      <c r="L39" s="2" t="str">
        <f t="shared" si="0"/>
        <v>200000000_200000002_200000006</v>
      </c>
    </row>
    <row r="40" spans="1:12" x14ac:dyDescent="0.25">
      <c r="A40" s="2" t="s">
        <v>183</v>
      </c>
      <c r="B40" s="2" t="s">
        <v>187</v>
      </c>
      <c r="C40" s="2" t="s">
        <v>276</v>
      </c>
      <c r="D40" s="4" t="s">
        <v>274</v>
      </c>
      <c r="E40" s="4" t="s">
        <v>275</v>
      </c>
      <c r="G40" s="2" t="s">
        <v>200</v>
      </c>
      <c r="H40" s="2" t="s">
        <v>201</v>
      </c>
      <c r="I40" s="2" t="s">
        <v>199</v>
      </c>
      <c r="J40" s="2" t="s">
        <v>274</v>
      </c>
      <c r="K40" s="2" t="s">
        <v>275</v>
      </c>
      <c r="L40" s="2" t="str">
        <f t="shared" ref="L40:L47" si="1">G40&amp;"_"&amp;H40&amp;"_"&amp;I40</f>
        <v>200000001_200000002_200000000</v>
      </c>
    </row>
    <row r="41" spans="1:12" x14ac:dyDescent="0.25">
      <c r="G41" s="2" t="s">
        <v>200</v>
      </c>
      <c r="H41" s="2" t="s">
        <v>201</v>
      </c>
      <c r="I41" s="2" t="s">
        <v>200</v>
      </c>
      <c r="J41" s="2" t="s">
        <v>274</v>
      </c>
      <c r="K41" s="2" t="s">
        <v>275</v>
      </c>
      <c r="L41" s="2" t="str">
        <f t="shared" si="1"/>
        <v>200000001_200000002_200000001</v>
      </c>
    </row>
    <row r="42" spans="1:12" x14ac:dyDescent="0.25">
      <c r="G42" s="2" t="s">
        <v>200</v>
      </c>
      <c r="H42" s="2" t="s">
        <v>201</v>
      </c>
      <c r="I42" s="2" t="s">
        <v>201</v>
      </c>
      <c r="J42" s="2" t="s">
        <v>274</v>
      </c>
      <c r="K42" s="2" t="s">
        <v>275</v>
      </c>
      <c r="L42" s="2" t="str">
        <f t="shared" si="1"/>
        <v>200000001_200000002_200000002</v>
      </c>
    </row>
    <row r="43" spans="1:12" x14ac:dyDescent="0.25">
      <c r="G43" s="2" t="s">
        <v>200</v>
      </c>
      <c r="H43" s="2" t="s">
        <v>201</v>
      </c>
      <c r="I43" s="2" t="s">
        <v>202</v>
      </c>
      <c r="J43" s="2" t="s">
        <v>274</v>
      </c>
      <c r="K43" s="2" t="s">
        <v>275</v>
      </c>
      <c r="L43" s="2" t="str">
        <f t="shared" si="1"/>
        <v>200000001_200000002_200000003</v>
      </c>
    </row>
    <row r="44" spans="1:12" x14ac:dyDescent="0.25">
      <c r="G44" s="2" t="s">
        <v>200</v>
      </c>
      <c r="H44" s="2" t="s">
        <v>201</v>
      </c>
      <c r="I44" s="2" t="s">
        <v>203</v>
      </c>
      <c r="J44" s="2" t="s">
        <v>274</v>
      </c>
      <c r="K44" s="2" t="s">
        <v>275</v>
      </c>
      <c r="L44" s="2" t="str">
        <f t="shared" si="1"/>
        <v>200000001_200000002_200000004</v>
      </c>
    </row>
    <row r="45" spans="1:12" s="2" customFormat="1" x14ac:dyDescent="0.25">
      <c r="G45" s="2" t="s">
        <v>200</v>
      </c>
      <c r="H45" s="2" t="s">
        <v>201</v>
      </c>
      <c r="I45" s="2">
        <v>100000000</v>
      </c>
      <c r="J45" s="2" t="s">
        <v>274</v>
      </c>
      <c r="K45" s="2" t="s">
        <v>275</v>
      </c>
      <c r="L45" s="2" t="str">
        <f>G45&amp;"_"&amp;H45&amp;"_"&amp;I45</f>
        <v>200000001_200000002_100000000</v>
      </c>
    </row>
    <row r="46" spans="1:12" s="2" customFormat="1" x14ac:dyDescent="0.25">
      <c r="G46" s="2" t="s">
        <v>200</v>
      </c>
      <c r="H46" s="2" t="s">
        <v>201</v>
      </c>
      <c r="I46" s="2">
        <v>100000001</v>
      </c>
      <c r="J46" s="2" t="s">
        <v>274</v>
      </c>
      <c r="K46" s="2" t="s">
        <v>275</v>
      </c>
      <c r="L46" s="2" t="str">
        <f>G46&amp;"_"&amp;H46&amp;"_"&amp;I46</f>
        <v>200000001_200000002_100000001</v>
      </c>
    </row>
    <row r="47" spans="1:12" x14ac:dyDescent="0.25">
      <c r="G47" s="2" t="s">
        <v>200</v>
      </c>
      <c r="H47" s="2" t="s">
        <v>201</v>
      </c>
      <c r="I47" s="2" t="s">
        <v>204</v>
      </c>
      <c r="J47" s="2" t="s">
        <v>274</v>
      </c>
      <c r="K47" s="2" t="s">
        <v>275</v>
      </c>
      <c r="L47" s="2" t="str">
        <f t="shared" si="1"/>
        <v>200000001_200000002_200000005</v>
      </c>
    </row>
    <row r="48" spans="1:12" x14ac:dyDescent="0.25">
      <c r="A48" s="2" t="s">
        <v>178</v>
      </c>
      <c r="B48" s="2" t="s">
        <v>1693</v>
      </c>
      <c r="C48" s="2" t="s">
        <v>180</v>
      </c>
      <c r="D48" s="2" t="s">
        <v>1694</v>
      </c>
      <c r="E48" s="2" t="s">
        <v>1694</v>
      </c>
      <c r="F48" s="2"/>
      <c r="G48" s="2" t="s">
        <v>199</v>
      </c>
      <c r="H48" s="2">
        <v>200000005</v>
      </c>
      <c r="I48" s="2" t="s">
        <v>199</v>
      </c>
      <c r="J48" s="2" t="s">
        <v>1694</v>
      </c>
      <c r="K48" s="2" t="s">
        <v>1694</v>
      </c>
      <c r="L48" s="2" t="str">
        <f t="shared" ref="L48:L56" si="2">G48&amp;"_"&amp;H48&amp;"_"&amp;I48</f>
        <v>200000000_200000005_200000000</v>
      </c>
    </row>
    <row r="49" spans="7:12" x14ac:dyDescent="0.25">
      <c r="G49" s="2" t="s">
        <v>199</v>
      </c>
      <c r="H49" s="2">
        <v>200000005</v>
      </c>
      <c r="I49" s="2" t="s">
        <v>200</v>
      </c>
      <c r="J49" s="2" t="s">
        <v>1694</v>
      </c>
      <c r="K49" s="2" t="s">
        <v>1694</v>
      </c>
      <c r="L49" s="2" t="str">
        <f t="shared" si="2"/>
        <v>200000000_200000005_200000001</v>
      </c>
    </row>
    <row r="50" spans="7:12" x14ac:dyDescent="0.25">
      <c r="G50" s="2" t="s">
        <v>199</v>
      </c>
      <c r="H50" s="2">
        <v>200000005</v>
      </c>
      <c r="I50" s="2" t="s">
        <v>201</v>
      </c>
      <c r="J50" s="2" t="s">
        <v>1694</v>
      </c>
      <c r="K50" s="2" t="s">
        <v>1694</v>
      </c>
      <c r="L50" s="2" t="str">
        <f t="shared" si="2"/>
        <v>200000000_200000005_200000002</v>
      </c>
    </row>
    <row r="51" spans="7:12" x14ac:dyDescent="0.25">
      <c r="G51" s="2" t="s">
        <v>199</v>
      </c>
      <c r="H51" s="2">
        <v>200000005</v>
      </c>
      <c r="I51" s="2" t="s">
        <v>202</v>
      </c>
      <c r="J51" s="2" t="s">
        <v>1694</v>
      </c>
      <c r="K51" s="2" t="s">
        <v>1694</v>
      </c>
      <c r="L51" s="2" t="str">
        <f t="shared" si="2"/>
        <v>200000000_200000005_200000003</v>
      </c>
    </row>
    <row r="52" spans="7:12" x14ac:dyDescent="0.25">
      <c r="G52" s="2" t="s">
        <v>199</v>
      </c>
      <c r="H52" s="2">
        <v>200000005</v>
      </c>
      <c r="I52" s="2" t="s">
        <v>203</v>
      </c>
      <c r="J52" s="2" t="s">
        <v>1694</v>
      </c>
      <c r="K52" s="2" t="s">
        <v>1694</v>
      </c>
      <c r="L52" s="2" t="str">
        <f t="shared" si="2"/>
        <v>200000000_200000005_200000004</v>
      </c>
    </row>
    <row r="53" spans="7:12" x14ac:dyDescent="0.25">
      <c r="G53" s="2" t="s">
        <v>199</v>
      </c>
      <c r="H53" s="2">
        <v>200000005</v>
      </c>
      <c r="I53" s="2" t="s">
        <v>204</v>
      </c>
      <c r="J53" s="2" t="s">
        <v>1694</v>
      </c>
      <c r="K53" s="2" t="s">
        <v>1694</v>
      </c>
      <c r="L53" s="2" t="str">
        <f t="shared" si="2"/>
        <v>200000000_200000005_200000005</v>
      </c>
    </row>
    <row r="54" spans="7:12" x14ac:dyDescent="0.25">
      <c r="G54" s="2" t="s">
        <v>199</v>
      </c>
      <c r="H54" s="2">
        <v>200000005</v>
      </c>
      <c r="I54" s="2" t="s">
        <v>205</v>
      </c>
      <c r="J54" s="2" t="s">
        <v>1694</v>
      </c>
      <c r="K54" s="2" t="s">
        <v>1694</v>
      </c>
      <c r="L54" s="2" t="str">
        <f t="shared" si="2"/>
        <v>200000000_200000005_200000006</v>
      </c>
    </row>
    <row r="55" spans="7:12" x14ac:dyDescent="0.25">
      <c r="G55" s="2" t="s">
        <v>199</v>
      </c>
      <c r="H55" s="2">
        <v>200000005</v>
      </c>
      <c r="I55" s="2">
        <v>100000000</v>
      </c>
      <c r="J55" s="2" t="s">
        <v>1694</v>
      </c>
      <c r="K55" s="2" t="s">
        <v>1694</v>
      </c>
      <c r="L55" s="2" t="str">
        <f t="shared" si="2"/>
        <v>200000000_200000005_100000000</v>
      </c>
    </row>
    <row r="56" spans="7:12" x14ac:dyDescent="0.25">
      <c r="G56" s="2" t="s">
        <v>199</v>
      </c>
      <c r="H56" s="2">
        <v>200000005</v>
      </c>
      <c r="I56" s="2">
        <v>100000001</v>
      </c>
      <c r="J56" s="2" t="s">
        <v>1694</v>
      </c>
      <c r="K56" s="2" t="s">
        <v>1694</v>
      </c>
      <c r="L56" s="2" t="str">
        <f t="shared" si="2"/>
        <v>200000000_200000005_100000001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4"/>
  <sheetViews>
    <sheetView zoomScaleNormal="100" workbookViewId="0">
      <selection activeCell="B1" sqref="B1:B1048576"/>
    </sheetView>
  </sheetViews>
  <sheetFormatPr defaultRowHeight="15" x14ac:dyDescent="0.25"/>
  <cols>
    <col min="1" max="1" width="22" customWidth="1"/>
    <col min="2" max="2" width="9.140625" style="12"/>
    <col min="3" max="3" width="18.140625" customWidth="1"/>
  </cols>
  <sheetData>
    <row r="1" spans="1:3" x14ac:dyDescent="0.25">
      <c r="A1" s="5" t="s">
        <v>70</v>
      </c>
      <c r="B1" s="10" t="s">
        <v>57</v>
      </c>
      <c r="C1" s="6" t="s">
        <v>58</v>
      </c>
    </row>
    <row r="2" spans="1:3" x14ac:dyDescent="0.25">
      <c r="A2" t="s">
        <v>71</v>
      </c>
      <c r="B2" s="11" t="str">
        <f>LEFT(A2,FIND(":",A2,1)-1)</f>
        <v>0</v>
      </c>
      <c r="C2" s="4" t="str">
        <f>RIGHT(A2,  LEN(A2)- FIND(":",A2,1))</f>
        <v xml:space="preserve"> Открыть</v>
      </c>
    </row>
    <row r="3" spans="1:3" x14ac:dyDescent="0.25">
      <c r="A3" t="s">
        <v>72</v>
      </c>
      <c r="B3" s="11" t="str">
        <f>LEFT(A3,FIND(":",A3,1)-1)</f>
        <v>1</v>
      </c>
      <c r="C3" s="4" t="str">
        <f>RIGHT(A3,  LEN(A3)- FIND(":",A3,1))</f>
        <v xml:space="preserve"> Релизована</v>
      </c>
    </row>
    <row r="4" spans="1:3" x14ac:dyDescent="0.25">
      <c r="A4" t="s">
        <v>73</v>
      </c>
      <c r="B4" s="11" t="str">
        <f>LEFT(A4,FIND(":",A4,1)-1)</f>
        <v>2</v>
      </c>
      <c r="C4" s="4" t="str">
        <f>RIGHT(A4,  LEN(A4)- FIND(":",A4,1))</f>
        <v xml:space="preserve"> Потеряно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48"/>
  <sheetViews>
    <sheetView zoomScaleNormal="100" workbookViewId="0">
      <selection activeCell="B13" sqref="B13"/>
    </sheetView>
  </sheetViews>
  <sheetFormatPr defaultRowHeight="15" x14ac:dyDescent="0.25"/>
  <cols>
    <col min="1" max="1" width="25.85546875" customWidth="1"/>
    <col min="2" max="2" width="53.85546875" customWidth="1"/>
    <col min="3" max="3" width="17.85546875" customWidth="1"/>
    <col min="7" max="7" width="10.28515625" bestFit="1" customWidth="1"/>
  </cols>
  <sheetData>
    <row r="1" spans="1:3" x14ac:dyDescent="0.25">
      <c r="A1" t="s">
        <v>80</v>
      </c>
      <c r="B1" t="s">
        <v>81</v>
      </c>
      <c r="C1" t="s">
        <v>82</v>
      </c>
    </row>
    <row r="2" spans="1:3" x14ac:dyDescent="0.25">
      <c r="A2" t="s">
        <v>133</v>
      </c>
      <c r="B2" t="s">
        <v>96</v>
      </c>
      <c r="C2" t="s">
        <v>88</v>
      </c>
    </row>
    <row r="3" spans="1:3" x14ac:dyDescent="0.25">
      <c r="A3" t="s">
        <v>114</v>
      </c>
      <c r="B3" t="s">
        <v>115</v>
      </c>
      <c r="C3" t="s">
        <v>88</v>
      </c>
    </row>
    <row r="4" spans="1:3" x14ac:dyDescent="0.25">
      <c r="A4" t="s">
        <v>138</v>
      </c>
      <c r="B4" t="s">
        <v>139</v>
      </c>
      <c r="C4" t="s">
        <v>140</v>
      </c>
    </row>
    <row r="5" spans="1:3" x14ac:dyDescent="0.25">
      <c r="A5" t="s">
        <v>100</v>
      </c>
      <c r="B5" t="s">
        <v>84</v>
      </c>
      <c r="C5" t="s">
        <v>84</v>
      </c>
    </row>
    <row r="6" spans="1:3" x14ac:dyDescent="0.25">
      <c r="A6" t="s">
        <v>120</v>
      </c>
      <c r="B6" t="s">
        <v>84</v>
      </c>
      <c r="C6" t="s">
        <v>84</v>
      </c>
    </row>
    <row r="7" spans="1:3" x14ac:dyDescent="0.25">
      <c r="A7" t="s">
        <v>130</v>
      </c>
      <c r="B7" t="s">
        <v>131</v>
      </c>
      <c r="C7" t="s">
        <v>132</v>
      </c>
    </row>
    <row r="8" spans="1:3" x14ac:dyDescent="0.25">
      <c r="A8" t="s">
        <v>89</v>
      </c>
      <c r="B8" t="s">
        <v>90</v>
      </c>
      <c r="C8" t="s">
        <v>88</v>
      </c>
    </row>
    <row r="9" spans="1:3" x14ac:dyDescent="0.25">
      <c r="A9" t="s">
        <v>97</v>
      </c>
      <c r="B9" t="s">
        <v>98</v>
      </c>
      <c r="C9" t="s">
        <v>88</v>
      </c>
    </row>
    <row r="10" spans="1:3" x14ac:dyDescent="0.25">
      <c r="A10" t="s">
        <v>126</v>
      </c>
      <c r="B10" t="s">
        <v>98</v>
      </c>
      <c r="C10" t="s">
        <v>88</v>
      </c>
    </row>
    <row r="11" spans="1:3" x14ac:dyDescent="0.25">
      <c r="A11" t="s">
        <v>110</v>
      </c>
      <c r="B11" t="s">
        <v>93</v>
      </c>
      <c r="C11" t="s">
        <v>94</v>
      </c>
    </row>
    <row r="12" spans="1:3" x14ac:dyDescent="0.25">
      <c r="A12" t="s">
        <v>141</v>
      </c>
      <c r="B12" t="s">
        <v>142</v>
      </c>
      <c r="C12" t="s">
        <v>143</v>
      </c>
    </row>
    <row r="13" spans="1:3" x14ac:dyDescent="0.25">
      <c r="A13" t="s">
        <v>107</v>
      </c>
      <c r="B13" t="s">
        <v>108</v>
      </c>
      <c r="C13" t="s">
        <v>109</v>
      </c>
    </row>
    <row r="14" spans="1:3" x14ac:dyDescent="0.25">
      <c r="A14" t="s">
        <v>95</v>
      </c>
      <c r="B14" t="s">
        <v>96</v>
      </c>
      <c r="C14" t="s">
        <v>88</v>
      </c>
    </row>
    <row r="15" spans="1:3" x14ac:dyDescent="0.25">
      <c r="A15" t="s">
        <v>135</v>
      </c>
      <c r="B15" t="s">
        <v>96</v>
      </c>
      <c r="C15" t="s">
        <v>88</v>
      </c>
    </row>
    <row r="16" spans="1:3" x14ac:dyDescent="0.25">
      <c r="A16" t="s">
        <v>111</v>
      </c>
      <c r="B16" t="s">
        <v>84</v>
      </c>
      <c r="C16" t="s">
        <v>84</v>
      </c>
    </row>
    <row r="17" spans="1:3" x14ac:dyDescent="0.25">
      <c r="A17" t="s">
        <v>83</v>
      </c>
      <c r="B17" t="s">
        <v>84</v>
      </c>
      <c r="C17" t="s">
        <v>84</v>
      </c>
    </row>
    <row r="18" spans="1:3" x14ac:dyDescent="0.25">
      <c r="A18" t="s">
        <v>112</v>
      </c>
      <c r="B18" t="s">
        <v>84</v>
      </c>
      <c r="C18" t="s">
        <v>84</v>
      </c>
    </row>
    <row r="19" spans="1:3" x14ac:dyDescent="0.25">
      <c r="A19" t="s">
        <v>85</v>
      </c>
      <c r="B19" t="s">
        <v>84</v>
      </c>
      <c r="C19" t="s">
        <v>84</v>
      </c>
    </row>
    <row r="20" spans="1:3" x14ac:dyDescent="0.25">
      <c r="A20" t="s">
        <v>144</v>
      </c>
      <c r="B20" t="s">
        <v>145</v>
      </c>
      <c r="C20" t="s">
        <v>146</v>
      </c>
    </row>
    <row r="21" spans="1:3" x14ac:dyDescent="0.25">
      <c r="A21" t="s">
        <v>117</v>
      </c>
      <c r="B21" t="s">
        <v>118</v>
      </c>
      <c r="C21" t="s">
        <v>103</v>
      </c>
    </row>
    <row r="22" spans="1:3" x14ac:dyDescent="0.25">
      <c r="A22" t="s">
        <v>92</v>
      </c>
      <c r="B22" t="s">
        <v>93</v>
      </c>
      <c r="C22" t="s">
        <v>94</v>
      </c>
    </row>
    <row r="23" spans="1:3" x14ac:dyDescent="0.25">
      <c r="A23" t="s">
        <v>113</v>
      </c>
      <c r="B23" t="s">
        <v>84</v>
      </c>
      <c r="C23" t="s">
        <v>84</v>
      </c>
    </row>
    <row r="24" spans="1:3" x14ac:dyDescent="0.25">
      <c r="A24" t="s">
        <v>119</v>
      </c>
      <c r="B24" t="s">
        <v>115</v>
      </c>
      <c r="C24" t="s">
        <v>88</v>
      </c>
    </row>
    <row r="25" spans="1:3" x14ac:dyDescent="0.25">
      <c r="A25" t="s">
        <v>99</v>
      </c>
      <c r="B25" t="s">
        <v>96</v>
      </c>
      <c r="C25" t="s">
        <v>88</v>
      </c>
    </row>
    <row r="26" spans="1:3" x14ac:dyDescent="0.25">
      <c r="A26" t="s">
        <v>136</v>
      </c>
      <c r="B26" t="s">
        <v>96</v>
      </c>
      <c r="C26" t="s">
        <v>88</v>
      </c>
    </row>
    <row r="27" spans="1:3" x14ac:dyDescent="0.25">
      <c r="A27" t="s">
        <v>91</v>
      </c>
      <c r="B27" t="s">
        <v>87</v>
      </c>
      <c r="C27" t="s">
        <v>88</v>
      </c>
    </row>
    <row r="28" spans="1:3" x14ac:dyDescent="0.25">
      <c r="A28" t="s">
        <v>147</v>
      </c>
      <c r="B28" t="s">
        <v>148</v>
      </c>
      <c r="C28" t="s">
        <v>148</v>
      </c>
    </row>
    <row r="29" spans="1:3" x14ac:dyDescent="0.25">
      <c r="A29" t="s">
        <v>104</v>
      </c>
      <c r="B29" t="s">
        <v>105</v>
      </c>
      <c r="C29" t="s">
        <v>106</v>
      </c>
    </row>
    <row r="30" spans="1:3" x14ac:dyDescent="0.25">
      <c r="A30" t="s">
        <v>101</v>
      </c>
      <c r="B30" t="s">
        <v>102</v>
      </c>
      <c r="C30" t="s">
        <v>103</v>
      </c>
    </row>
    <row r="31" spans="1:3" x14ac:dyDescent="0.25">
      <c r="A31" t="s">
        <v>125</v>
      </c>
      <c r="B31" t="s">
        <v>98</v>
      </c>
      <c r="C31" t="s">
        <v>88</v>
      </c>
    </row>
    <row r="32" spans="1:3" x14ac:dyDescent="0.25">
      <c r="A32" t="s">
        <v>116</v>
      </c>
      <c r="B32" t="s">
        <v>98</v>
      </c>
      <c r="C32" t="s">
        <v>88</v>
      </c>
    </row>
    <row r="33" spans="1:3" x14ac:dyDescent="0.25">
      <c r="A33" t="s">
        <v>122</v>
      </c>
      <c r="B33" t="s">
        <v>98</v>
      </c>
      <c r="C33" t="s">
        <v>88</v>
      </c>
    </row>
    <row r="34" spans="1:3" x14ac:dyDescent="0.25">
      <c r="A34" t="s">
        <v>137</v>
      </c>
      <c r="B34" t="s">
        <v>96</v>
      </c>
      <c r="C34" t="s">
        <v>88</v>
      </c>
    </row>
    <row r="35" spans="1:3" x14ac:dyDescent="0.25">
      <c r="A35" t="s">
        <v>158</v>
      </c>
      <c r="B35" t="s">
        <v>87</v>
      </c>
      <c r="C35" t="s">
        <v>88</v>
      </c>
    </row>
    <row r="36" spans="1:3" x14ac:dyDescent="0.25">
      <c r="A36" t="s">
        <v>123</v>
      </c>
      <c r="B36" t="s">
        <v>124</v>
      </c>
      <c r="C36" t="s">
        <v>88</v>
      </c>
    </row>
    <row r="37" spans="1:3" x14ac:dyDescent="0.25">
      <c r="A37" t="s">
        <v>157</v>
      </c>
      <c r="B37" t="s">
        <v>87</v>
      </c>
      <c r="C37" t="s">
        <v>88</v>
      </c>
    </row>
    <row r="38" spans="1:3" x14ac:dyDescent="0.25">
      <c r="A38" t="s">
        <v>149</v>
      </c>
      <c r="B38" t="s">
        <v>142</v>
      </c>
      <c r="C38" t="s">
        <v>143</v>
      </c>
    </row>
    <row r="39" spans="1:3" x14ac:dyDescent="0.25">
      <c r="A39" t="s">
        <v>121</v>
      </c>
      <c r="B39" t="s">
        <v>93</v>
      </c>
      <c r="C39" t="s">
        <v>94</v>
      </c>
    </row>
    <row r="40" spans="1:3" x14ac:dyDescent="0.25">
      <c r="A40" t="s">
        <v>86</v>
      </c>
      <c r="B40" t="s">
        <v>87</v>
      </c>
      <c r="C40" t="s">
        <v>88</v>
      </c>
    </row>
    <row r="41" spans="1:3" x14ac:dyDescent="0.25">
      <c r="A41" t="s">
        <v>150</v>
      </c>
      <c r="B41" t="s">
        <v>151</v>
      </c>
      <c r="C41" t="s">
        <v>152</v>
      </c>
    </row>
    <row r="42" spans="1:3" x14ac:dyDescent="0.25">
      <c r="A42" t="s">
        <v>127</v>
      </c>
      <c r="B42" t="s">
        <v>128</v>
      </c>
      <c r="C42" t="s">
        <v>129</v>
      </c>
    </row>
    <row r="43" spans="1:3" x14ac:dyDescent="0.25">
      <c r="A43" t="s">
        <v>153</v>
      </c>
      <c r="B43" t="s">
        <v>142</v>
      </c>
      <c r="C43" t="s">
        <v>143</v>
      </c>
    </row>
    <row r="44" spans="1:3" x14ac:dyDescent="0.25">
      <c r="A44" t="s">
        <v>155</v>
      </c>
      <c r="B44" t="s">
        <v>156</v>
      </c>
      <c r="C44" t="s">
        <v>103</v>
      </c>
    </row>
    <row r="45" spans="1:3" x14ac:dyDescent="0.25">
      <c r="A45" t="s">
        <v>154</v>
      </c>
      <c r="B45" t="s">
        <v>151</v>
      </c>
      <c r="C45" t="s">
        <v>152</v>
      </c>
    </row>
    <row r="46" spans="1:3" x14ac:dyDescent="0.25">
      <c r="A46" t="s">
        <v>159</v>
      </c>
      <c r="B46" t="s">
        <v>87</v>
      </c>
      <c r="C46" t="s">
        <v>88</v>
      </c>
    </row>
    <row r="47" spans="1:3" x14ac:dyDescent="0.25">
      <c r="A47" t="s">
        <v>134</v>
      </c>
      <c r="B47" t="s">
        <v>96</v>
      </c>
      <c r="C47" t="s">
        <v>88</v>
      </c>
    </row>
    <row r="48" spans="1:3" x14ac:dyDescent="0.25">
      <c r="A48" t="s">
        <v>167</v>
      </c>
      <c r="B48" t="s">
        <v>84</v>
      </c>
      <c r="C48" t="s">
        <v>84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7"/>
  <sheetViews>
    <sheetView workbookViewId="0">
      <selection activeCell="F5" sqref="F5"/>
    </sheetView>
  </sheetViews>
  <sheetFormatPr defaultRowHeight="15" x14ac:dyDescent="0.25"/>
  <cols>
    <col min="1" max="1" width="25.7109375" customWidth="1"/>
    <col min="2" max="2" width="10.42578125" style="12" customWidth="1"/>
  </cols>
  <sheetData>
    <row r="1" spans="1:3" x14ac:dyDescent="0.25">
      <c r="A1" s="5" t="s">
        <v>70</v>
      </c>
      <c r="B1" s="10" t="s">
        <v>57</v>
      </c>
      <c r="C1" s="6" t="s">
        <v>58</v>
      </c>
    </row>
    <row r="2" spans="1:3" x14ac:dyDescent="0.25">
      <c r="A2" s="2" t="s">
        <v>76</v>
      </c>
      <c r="B2" s="11" t="str">
        <f t="shared" ref="B2:B7" si="0">LEFT(A2,FIND(":",A2,1)-1)</f>
        <v>200000000</v>
      </c>
      <c r="C2" s="4" t="str">
        <f t="shared" ref="C2:C7" si="1">RIGHT(A2,  LEN(A2)- FIND(":",A2,1))</f>
        <v xml:space="preserve"> Поставщик</v>
      </c>
    </row>
    <row r="3" spans="1:3" x14ac:dyDescent="0.25">
      <c r="A3" s="2" t="s">
        <v>77</v>
      </c>
      <c r="B3" s="11" t="str">
        <f t="shared" si="0"/>
        <v>200000001</v>
      </c>
      <c r="C3" s="4" t="str">
        <f t="shared" si="1"/>
        <v xml:space="preserve"> Клиент</v>
      </c>
    </row>
    <row r="4" spans="1:3" x14ac:dyDescent="0.25">
      <c r="A4" s="2" t="s">
        <v>3594</v>
      </c>
      <c r="B4" s="11" t="str">
        <f t="shared" si="0"/>
        <v>200000002</v>
      </c>
      <c r="C4" s="4" t="s">
        <v>3593</v>
      </c>
    </row>
    <row r="5" spans="1:3" x14ac:dyDescent="0.25">
      <c r="A5" s="2" t="s">
        <v>78</v>
      </c>
      <c r="B5" s="11" t="str">
        <f t="shared" si="0"/>
        <v>200000003</v>
      </c>
      <c r="C5" s="4" t="str">
        <f t="shared" si="1"/>
        <v xml:space="preserve"> Транспорт</v>
      </c>
    </row>
    <row r="6" spans="1:3" x14ac:dyDescent="0.25">
      <c r="A6" s="2" t="s">
        <v>79</v>
      </c>
      <c r="B6" s="13" t="str">
        <f t="shared" si="0"/>
        <v>200000004</v>
      </c>
      <c r="C6" s="7" t="str">
        <f t="shared" si="1"/>
        <v xml:space="preserve"> Электронная площадка</v>
      </c>
    </row>
    <row r="7" spans="1:3" x14ac:dyDescent="0.25">
      <c r="A7" s="2" t="s">
        <v>1695</v>
      </c>
      <c r="B7" s="13" t="str">
        <f t="shared" si="0"/>
        <v>200000005</v>
      </c>
      <c r="C7" s="7" t="str">
        <f t="shared" si="1"/>
        <v xml:space="preserve"> Хвост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10"/>
  <sheetViews>
    <sheetView workbookViewId="0">
      <selection activeCell="C1" sqref="C1:C10"/>
    </sheetView>
  </sheetViews>
  <sheetFormatPr defaultRowHeight="15" x14ac:dyDescent="0.25"/>
  <cols>
    <col min="1" max="1" width="15.42578125" bestFit="1" customWidth="1"/>
    <col min="2" max="2" width="10" bestFit="1" customWidth="1"/>
    <col min="4" max="4" width="11.85546875" style="37" customWidth="1"/>
  </cols>
  <sheetData>
    <row r="1" spans="1:4" x14ac:dyDescent="0.25">
      <c r="A1" s="5" t="s">
        <v>70</v>
      </c>
      <c r="B1" s="10" t="s">
        <v>57</v>
      </c>
      <c r="C1" s="6" t="s">
        <v>58</v>
      </c>
      <c r="D1" s="36" t="s">
        <v>3407</v>
      </c>
    </row>
    <row r="2" spans="1:4" x14ac:dyDescent="0.25">
      <c r="A2" s="2" t="s">
        <v>1685</v>
      </c>
      <c r="B2" s="11" t="str">
        <f>LEFT(A2,FIND(":",A2,1)-1)</f>
        <v>200000000</v>
      </c>
      <c r="C2" s="4" t="str">
        <f>RIGHT(A2,  LEN(A2)- FIND(":",A2,1))</f>
        <v xml:space="preserve"> ВЗ</v>
      </c>
      <c r="D2" s="12">
        <v>2000000001</v>
      </c>
    </row>
    <row r="3" spans="1:4" x14ac:dyDescent="0.25">
      <c r="A3" s="2" t="s">
        <v>1686</v>
      </c>
      <c r="B3" s="11" t="str">
        <f t="shared" ref="B3:B10" si="0">LEFT(A3,FIND(":",A3,1)-1)</f>
        <v>200000001</v>
      </c>
      <c r="C3" s="4" t="str">
        <f t="shared" ref="C3:C10" si="1">RIGHT(A3,  LEN(A3)- FIND(":",A3,1))</f>
        <v xml:space="preserve"> ВО</v>
      </c>
      <c r="D3" s="12">
        <v>2000000002</v>
      </c>
    </row>
    <row r="4" spans="1:4" x14ac:dyDescent="0.25">
      <c r="A4" s="2" t="s">
        <v>174</v>
      </c>
      <c r="B4" s="11" t="str">
        <f t="shared" si="0"/>
        <v>200000002</v>
      </c>
      <c r="C4" s="4" t="str">
        <f t="shared" si="1"/>
        <v xml:space="preserve"> АТ</v>
      </c>
      <c r="D4" s="12">
        <v>2000000009</v>
      </c>
    </row>
    <row r="5" spans="1:4" x14ac:dyDescent="0.25">
      <c r="A5" s="2" t="s">
        <v>1687</v>
      </c>
      <c r="B5" s="11" t="str">
        <f t="shared" si="0"/>
        <v>200000003</v>
      </c>
      <c r="C5" s="4" t="str">
        <f t="shared" si="1"/>
        <v xml:space="preserve"> АС</v>
      </c>
      <c r="D5" s="12">
        <v>2000000008</v>
      </c>
    </row>
    <row r="6" spans="1:4" x14ac:dyDescent="0.25">
      <c r="A6" s="2" t="s">
        <v>1688</v>
      </c>
      <c r="B6" s="11" t="str">
        <f t="shared" si="0"/>
        <v>200000004</v>
      </c>
      <c r="C6" s="4" t="str">
        <f t="shared" si="1"/>
        <v xml:space="preserve"> ФА</v>
      </c>
      <c r="D6" s="12">
        <v>2000000015</v>
      </c>
    </row>
    <row r="7" spans="1:4" x14ac:dyDescent="0.25">
      <c r="A7" s="2" t="s">
        <v>1689</v>
      </c>
      <c r="B7" s="11" t="str">
        <f t="shared" si="0"/>
        <v>200000006</v>
      </c>
      <c r="C7" s="4" t="str">
        <f t="shared" si="1"/>
        <v xml:space="preserve"> ИН</v>
      </c>
      <c r="D7" s="12">
        <v>2000000007</v>
      </c>
    </row>
    <row r="8" spans="1:4" s="2" customFormat="1" x14ac:dyDescent="0.25">
      <c r="A8" s="2" t="s">
        <v>1690</v>
      </c>
      <c r="B8" s="13" t="str">
        <f>LEFT(A8,FIND(":",A8,1)-1)</f>
        <v>100000000</v>
      </c>
      <c r="C8" s="7" t="str">
        <f>RIGHT(A8,  LEN(A8)- FIND(":",A8,1))</f>
        <v xml:space="preserve"> ИС</v>
      </c>
      <c r="D8" s="12">
        <v>2000000016</v>
      </c>
    </row>
    <row r="9" spans="1:4" s="2" customFormat="1" x14ac:dyDescent="0.25">
      <c r="A9" s="2" t="s">
        <v>1691</v>
      </c>
      <c r="B9" s="13" t="str">
        <f>LEFT(A9,FIND(":",A9,1)-1)</f>
        <v>100000001</v>
      </c>
      <c r="C9" s="7" t="str">
        <f>RIGHT(A9,  LEN(A9)- FIND(":",A9,1))</f>
        <v xml:space="preserve"> ПФ</v>
      </c>
      <c r="D9" s="12">
        <v>2000000013</v>
      </c>
    </row>
    <row r="10" spans="1:4" x14ac:dyDescent="0.25">
      <c r="A10" s="2" t="s">
        <v>1692</v>
      </c>
      <c r="B10" s="11" t="str">
        <f t="shared" si="0"/>
        <v>200000005</v>
      </c>
      <c r="C10" s="4" t="str">
        <f t="shared" si="1"/>
        <v xml:space="preserve"> ВК</v>
      </c>
      <c r="D10" s="12">
        <v>2000000010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3"/>
  <sheetViews>
    <sheetView workbookViewId="0">
      <selection activeCell="B3" sqref="B3"/>
    </sheetView>
  </sheetViews>
  <sheetFormatPr defaultRowHeight="15" x14ac:dyDescent="0.25"/>
  <cols>
    <col min="1" max="1" width="14.5703125" customWidth="1"/>
    <col min="2" max="2" width="9.140625" style="12"/>
  </cols>
  <sheetData>
    <row r="1" spans="1:3" x14ac:dyDescent="0.25">
      <c r="A1" s="5" t="s">
        <v>70</v>
      </c>
      <c r="B1" s="10" t="s">
        <v>57</v>
      </c>
      <c r="C1" s="6" t="s">
        <v>58</v>
      </c>
    </row>
    <row r="2" spans="1:3" x14ac:dyDescent="0.25">
      <c r="A2" s="2" t="s">
        <v>74</v>
      </c>
      <c r="B2" s="11" t="str">
        <f>LEFT(A2,FIND(":",A2,1)-1)</f>
        <v>200000000</v>
      </c>
      <c r="C2" s="4" t="str">
        <f>RIGHT(A2,  LEN(A2)- FIND(":",A2,1))</f>
        <v xml:space="preserve"> Приход</v>
      </c>
    </row>
    <row r="3" spans="1:3" x14ac:dyDescent="0.25">
      <c r="A3" s="2" t="s">
        <v>75</v>
      </c>
      <c r="B3" s="11" t="str">
        <f>LEFT(A3,FIND(":",A3,1)-1)</f>
        <v>200000001</v>
      </c>
      <c r="C3" s="4" t="str">
        <f>RIGHT(A3,  LEN(A3)- FIND(":",A3,1))</f>
        <v xml:space="preserve"> Расход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12"/>
  <sheetViews>
    <sheetView workbookViewId="0">
      <selection activeCell="B1" sqref="B1:B1048576"/>
    </sheetView>
  </sheetViews>
  <sheetFormatPr defaultRowHeight="15" x14ac:dyDescent="0.25"/>
  <cols>
    <col min="2" max="2" width="9.140625" style="12"/>
  </cols>
  <sheetData>
    <row r="1" spans="1:3" x14ac:dyDescent="0.25">
      <c r="A1" t="s">
        <v>70</v>
      </c>
      <c r="B1" s="12" t="s">
        <v>57</v>
      </c>
      <c r="C1" t="s">
        <v>58</v>
      </c>
    </row>
    <row r="2" spans="1:3" x14ac:dyDescent="0.25">
      <c r="A2" s="2" t="s">
        <v>59</v>
      </c>
      <c r="B2" s="14" t="str">
        <f t="shared" ref="B2:B12" si="0">LEFT(A2,FIND(":",A2,1)-1)</f>
        <v>5</v>
      </c>
      <c r="C2" s="3" t="str">
        <f t="shared" ref="C2:C12" si="1">RIGHT(A2,  LEN(A2)- FIND(":",A2,1))</f>
        <v xml:space="preserve"> Все продано</v>
      </c>
    </row>
    <row r="3" spans="1:3" x14ac:dyDescent="0.25">
      <c r="A3" s="2" t="s">
        <v>60</v>
      </c>
      <c r="B3" s="14" t="str">
        <f t="shared" si="0"/>
        <v>1</v>
      </c>
      <c r="C3" s="3" t="str">
        <f t="shared" si="1"/>
        <v xml:space="preserve"> Выполняется</v>
      </c>
    </row>
    <row r="4" spans="1:3" x14ac:dyDescent="0.25">
      <c r="A4" s="2" t="s">
        <v>61</v>
      </c>
      <c r="B4" s="14" t="str">
        <f t="shared" si="0"/>
        <v>2</v>
      </c>
      <c r="C4" s="3" t="str">
        <f t="shared" si="1"/>
        <v xml:space="preserve"> Отложенный</v>
      </c>
    </row>
    <row r="5" spans="1:3" x14ac:dyDescent="0.25">
      <c r="A5" s="2" t="s">
        <v>62</v>
      </c>
      <c r="B5" s="14" t="str">
        <f t="shared" si="0"/>
        <v>3</v>
      </c>
      <c r="C5" s="3" t="str">
        <f t="shared" si="1"/>
        <v xml:space="preserve"> Выигрыш</v>
      </c>
    </row>
    <row r="6" spans="1:3" x14ac:dyDescent="0.25">
      <c r="A6" s="2" t="s">
        <v>63</v>
      </c>
      <c r="B6" s="14" t="str">
        <f t="shared" si="0"/>
        <v>4</v>
      </c>
      <c r="C6" s="3" t="str">
        <f t="shared" si="1"/>
        <v xml:space="preserve"> Отменено</v>
      </c>
    </row>
    <row r="7" spans="1:3" x14ac:dyDescent="0.25">
      <c r="A7" s="2" t="s">
        <v>64</v>
      </c>
      <c r="B7" s="14" t="str">
        <f t="shared" si="0"/>
        <v>200000</v>
      </c>
      <c r="C7" s="3" t="str">
        <f t="shared" si="1"/>
        <v xml:space="preserve"> Потерян контакт с клиентом</v>
      </c>
    </row>
    <row r="8" spans="1:3" x14ac:dyDescent="0.25">
      <c r="A8" s="2" t="s">
        <v>65</v>
      </c>
      <c r="B8" s="14" t="str">
        <f t="shared" si="0"/>
        <v>200001</v>
      </c>
      <c r="C8" s="3" t="str">
        <f t="shared" si="1"/>
        <v xml:space="preserve"> Проигрыш на тендере</v>
      </c>
    </row>
    <row r="9" spans="1:3" x14ac:dyDescent="0.25">
      <c r="A9" s="2" t="s">
        <v>66</v>
      </c>
      <c r="B9" s="14" t="str">
        <f t="shared" si="0"/>
        <v>200002</v>
      </c>
      <c r="C9" s="3" t="str">
        <f t="shared" si="1"/>
        <v xml:space="preserve"> Не подходят условия договора</v>
      </c>
    </row>
    <row r="10" spans="1:3" x14ac:dyDescent="0.25">
      <c r="A10" s="2" t="s">
        <v>67</v>
      </c>
      <c r="B10" s="14" t="str">
        <f t="shared" si="0"/>
        <v>200004</v>
      </c>
      <c r="C10" s="3" t="str">
        <f t="shared" si="1"/>
        <v xml:space="preserve"> Не подходит предлагаемое решение</v>
      </c>
    </row>
    <row r="11" spans="1:3" x14ac:dyDescent="0.25">
      <c r="A11" s="2" t="s">
        <v>68</v>
      </c>
      <c r="B11" s="14" t="str">
        <f t="shared" si="0"/>
        <v>200003</v>
      </c>
      <c r="C11" s="3" t="str">
        <f t="shared" si="1"/>
        <v xml:space="preserve"> Выигрыш конкурента</v>
      </c>
    </row>
    <row r="12" spans="1:3" x14ac:dyDescent="0.25">
      <c r="A12" s="2" t="s">
        <v>69</v>
      </c>
      <c r="B12" s="14" t="str">
        <f t="shared" si="0"/>
        <v>200005</v>
      </c>
      <c r="C12" s="3" t="str">
        <f t="shared" si="1"/>
        <v xml:space="preserve"> Прочее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54"/>
  <sheetViews>
    <sheetView workbookViewId="0">
      <selection activeCell="G4" sqref="G4"/>
    </sheetView>
  </sheetViews>
  <sheetFormatPr defaultRowHeight="15" x14ac:dyDescent="0.25"/>
  <cols>
    <col min="1" max="1" width="31.140625" customWidth="1"/>
    <col min="2" max="2" width="18.5703125" style="12" customWidth="1"/>
    <col min="3" max="3" width="32.7109375" customWidth="1"/>
  </cols>
  <sheetData>
    <row r="1" spans="1:3" x14ac:dyDescent="0.25">
      <c r="A1" t="s">
        <v>56</v>
      </c>
      <c r="B1" s="12" t="s">
        <v>55</v>
      </c>
      <c r="C1" t="s">
        <v>54</v>
      </c>
    </row>
    <row r="2" spans="1:3" x14ac:dyDescent="0.25">
      <c r="A2" s="2" t="s">
        <v>1</v>
      </c>
      <c r="B2" s="12" t="str">
        <f>LEFT(A2,FIND(":",A2,1)-1)</f>
        <v>100000000</v>
      </c>
      <c r="C2" s="2" t="str">
        <f>RIGHT(A2,  LEN(A2)- FIND(":",A2,1))</f>
        <v xml:space="preserve"> Обор.Aquarius</v>
      </c>
    </row>
    <row r="3" spans="1:3" x14ac:dyDescent="0.25">
      <c r="A3" s="2" t="s">
        <v>2</v>
      </c>
      <c r="B3" s="12" t="str">
        <f t="shared" ref="B3:B53" si="0">LEFT(A3,FIND(":",A3,1)-1)</f>
        <v>100000001</v>
      </c>
      <c r="C3" s="2" t="str">
        <f t="shared" ref="C3:C53" si="1">RIGHT(A3,  LEN(A3)- FIND(":",A3,1))</f>
        <v xml:space="preserve"> Обор.Cisco</v>
      </c>
    </row>
    <row r="4" spans="1:3" x14ac:dyDescent="0.25">
      <c r="A4" s="2" t="s">
        <v>3</v>
      </c>
      <c r="B4" s="12" t="str">
        <f t="shared" si="0"/>
        <v>100000002</v>
      </c>
      <c r="C4" s="2" t="str">
        <f t="shared" si="1"/>
        <v xml:space="preserve"> Обор.DELL</v>
      </c>
    </row>
    <row r="5" spans="1:3" x14ac:dyDescent="0.25">
      <c r="A5" s="2" t="s">
        <v>4</v>
      </c>
      <c r="B5" s="12" t="str">
        <f t="shared" si="0"/>
        <v>100000003</v>
      </c>
      <c r="C5" s="2" t="str">
        <f t="shared" si="1"/>
        <v xml:space="preserve"> Обор.Epson</v>
      </c>
    </row>
    <row r="6" spans="1:3" x14ac:dyDescent="0.25">
      <c r="A6" s="2" t="s">
        <v>5</v>
      </c>
      <c r="B6" s="12" t="str">
        <f t="shared" si="0"/>
        <v>100000004</v>
      </c>
      <c r="C6" s="2" t="str">
        <f t="shared" si="1"/>
        <v xml:space="preserve"> Обор.FUJITSU</v>
      </c>
    </row>
    <row r="7" spans="1:3" x14ac:dyDescent="0.25">
      <c r="A7" s="2" t="s">
        <v>6</v>
      </c>
      <c r="B7" s="12" t="str">
        <f t="shared" si="0"/>
        <v>100000005</v>
      </c>
      <c r="C7" s="2" t="str">
        <f t="shared" si="1"/>
        <v xml:space="preserve"> Обор.HP</v>
      </c>
    </row>
    <row r="8" spans="1:3" x14ac:dyDescent="0.25">
      <c r="A8" s="2" t="s">
        <v>7</v>
      </c>
      <c r="B8" s="12" t="str">
        <f t="shared" si="0"/>
        <v>100000006</v>
      </c>
      <c r="C8" s="2" t="str">
        <f t="shared" si="1"/>
        <v xml:space="preserve"> Обор.IBM</v>
      </c>
    </row>
    <row r="9" spans="1:3" x14ac:dyDescent="0.25">
      <c r="A9" s="2" t="s">
        <v>8</v>
      </c>
      <c r="B9" s="12" t="str">
        <f t="shared" si="0"/>
        <v>100000007</v>
      </c>
      <c r="C9" s="2" t="str">
        <f t="shared" si="1"/>
        <v xml:space="preserve"> Обор.Legrand</v>
      </c>
    </row>
    <row r="10" spans="1:3" x14ac:dyDescent="0.25">
      <c r="A10" s="2" t="s">
        <v>9</v>
      </c>
      <c r="B10" s="12" t="str">
        <f t="shared" si="0"/>
        <v>100000008</v>
      </c>
      <c r="C10" s="2" t="str">
        <f t="shared" si="1"/>
        <v xml:space="preserve"> Обор.Plantronics</v>
      </c>
    </row>
    <row r="11" spans="1:3" x14ac:dyDescent="0.25">
      <c r="A11" s="2" t="s">
        <v>10</v>
      </c>
      <c r="B11" s="12" t="str">
        <f t="shared" si="0"/>
        <v>100000009</v>
      </c>
      <c r="C11" s="2" t="str">
        <f t="shared" si="1"/>
        <v xml:space="preserve"> Обор.POLYCOM</v>
      </c>
    </row>
    <row r="12" spans="1:3" x14ac:dyDescent="0.25">
      <c r="A12" s="2" t="s">
        <v>11</v>
      </c>
      <c r="B12" s="12" t="str">
        <f t="shared" si="0"/>
        <v>100000010</v>
      </c>
      <c r="C12" s="2" t="str">
        <f t="shared" si="1"/>
        <v xml:space="preserve"> Обор.SONY</v>
      </c>
    </row>
    <row r="13" spans="1:3" x14ac:dyDescent="0.25">
      <c r="A13" s="2" t="s">
        <v>12</v>
      </c>
      <c r="B13" s="12" t="str">
        <f t="shared" si="0"/>
        <v>100000011</v>
      </c>
      <c r="C13" s="2" t="str">
        <f t="shared" si="1"/>
        <v xml:space="preserve"> Обор.SUN</v>
      </c>
    </row>
    <row r="14" spans="1:3" x14ac:dyDescent="0.25">
      <c r="A14" s="2" t="s">
        <v>13</v>
      </c>
      <c r="B14" s="12" t="str">
        <f t="shared" si="0"/>
        <v>100000012</v>
      </c>
      <c r="C14" s="2" t="str">
        <f t="shared" si="1"/>
        <v xml:space="preserve"> Обор.Xerox</v>
      </c>
    </row>
    <row r="15" spans="1:3" x14ac:dyDescent="0.25">
      <c r="A15" s="2" t="s">
        <v>14</v>
      </c>
      <c r="B15" s="12" t="str">
        <f t="shared" si="0"/>
        <v>100000033</v>
      </c>
      <c r="C15" s="2" t="str">
        <f t="shared" si="1"/>
        <v xml:space="preserve"> Обор.аудио-видео</v>
      </c>
    </row>
    <row r="16" spans="1:3" x14ac:dyDescent="0.25">
      <c r="A16" s="2" t="s">
        <v>15</v>
      </c>
      <c r="B16" s="12" t="str">
        <f t="shared" si="0"/>
        <v>100000013</v>
      </c>
      <c r="C16" s="2" t="str">
        <f t="shared" si="1"/>
        <v xml:space="preserve"> Обор.Прочее</v>
      </c>
    </row>
    <row r="17" spans="1:3" x14ac:dyDescent="0.25">
      <c r="A17" s="2" t="s">
        <v>16</v>
      </c>
      <c r="B17" s="12" t="str">
        <f t="shared" si="0"/>
        <v>100000014</v>
      </c>
      <c r="C17" s="2" t="str">
        <f t="shared" si="1"/>
        <v xml:space="preserve"> ПО.ABBYY</v>
      </c>
    </row>
    <row r="18" spans="1:3" x14ac:dyDescent="0.25">
      <c r="A18" s="2" t="s">
        <v>17</v>
      </c>
      <c r="B18" s="12" t="str">
        <f t="shared" si="0"/>
        <v>100000016</v>
      </c>
      <c r="C18" s="2" t="str">
        <f t="shared" si="1"/>
        <v xml:space="preserve"> ПО.Adobe</v>
      </c>
    </row>
    <row r="19" spans="1:3" x14ac:dyDescent="0.25">
      <c r="A19" s="2" t="s">
        <v>18</v>
      </c>
      <c r="B19" s="12" t="str">
        <f t="shared" si="0"/>
        <v>100000017</v>
      </c>
      <c r="C19" s="2" t="str">
        <f t="shared" si="1"/>
        <v xml:space="preserve"> ПО.Commvault</v>
      </c>
    </row>
    <row r="20" spans="1:3" x14ac:dyDescent="0.25">
      <c r="A20" s="2" t="s">
        <v>19</v>
      </c>
      <c r="B20" s="12" t="str">
        <f t="shared" si="0"/>
        <v>100000018</v>
      </c>
      <c r="C20" s="2" t="str">
        <f t="shared" si="1"/>
        <v xml:space="preserve"> ПО.Corel</v>
      </c>
    </row>
    <row r="21" spans="1:3" x14ac:dyDescent="0.25">
      <c r="A21" s="2" t="s">
        <v>20</v>
      </c>
      <c r="B21" s="12" t="str">
        <f t="shared" si="0"/>
        <v>100000019</v>
      </c>
      <c r="C21" s="2" t="str">
        <f t="shared" si="1"/>
        <v xml:space="preserve"> ПО.Digital Design</v>
      </c>
    </row>
    <row r="22" spans="1:3" x14ac:dyDescent="0.25">
      <c r="A22" s="2" t="s">
        <v>21</v>
      </c>
      <c r="B22" s="12" t="str">
        <f t="shared" si="0"/>
        <v>100000020</v>
      </c>
      <c r="C22" s="2" t="str">
        <f t="shared" si="1"/>
        <v xml:space="preserve"> ПО.DocsVision</v>
      </c>
    </row>
    <row r="23" spans="1:3" x14ac:dyDescent="0.25">
      <c r="A23" s="2" t="s">
        <v>22</v>
      </c>
      <c r="B23" s="12" t="str">
        <f t="shared" si="0"/>
        <v>100000021</v>
      </c>
      <c r="C23" s="2" t="str">
        <f t="shared" si="1"/>
        <v xml:space="preserve"> ПО.Microsoft</v>
      </c>
    </row>
    <row r="24" spans="1:3" x14ac:dyDescent="0.25">
      <c r="A24" s="2" t="s">
        <v>23</v>
      </c>
      <c r="B24" s="12" t="str">
        <f t="shared" si="0"/>
        <v>100000022</v>
      </c>
      <c r="C24" s="2" t="str">
        <f t="shared" si="1"/>
        <v xml:space="preserve"> ПО.Oracle</v>
      </c>
    </row>
    <row r="25" spans="1:3" x14ac:dyDescent="0.25">
      <c r="A25" s="2" t="s">
        <v>24</v>
      </c>
      <c r="B25" s="12" t="str">
        <f t="shared" si="0"/>
        <v>100000034</v>
      </c>
      <c r="C25" s="2" t="str">
        <f t="shared" si="1"/>
        <v xml:space="preserve"> ПО.VM-Ware</v>
      </c>
    </row>
    <row r="26" spans="1:3" x14ac:dyDescent="0.25">
      <c r="A26" s="2" t="s">
        <v>25</v>
      </c>
      <c r="B26" s="12" t="str">
        <f t="shared" si="0"/>
        <v>100000015</v>
      </c>
      <c r="C26" s="2" t="str">
        <f t="shared" si="1"/>
        <v xml:space="preserve"> ПО.Касперский</v>
      </c>
    </row>
    <row r="27" spans="1:3" x14ac:dyDescent="0.25">
      <c r="A27" s="2" t="s">
        <v>26</v>
      </c>
      <c r="B27" s="12" t="str">
        <f t="shared" si="0"/>
        <v>100000023</v>
      </c>
      <c r="C27" s="2" t="str">
        <f t="shared" si="1"/>
        <v xml:space="preserve"> ПО.Дк.Веб</v>
      </c>
    </row>
    <row r="28" spans="1:3" x14ac:dyDescent="0.25">
      <c r="A28" s="2" t="s">
        <v>27</v>
      </c>
      <c r="B28" s="12" t="str">
        <f t="shared" si="0"/>
        <v>100000024</v>
      </c>
      <c r="C28" s="2" t="str">
        <f t="shared" si="1"/>
        <v xml:space="preserve"> ПО.ESET</v>
      </c>
    </row>
    <row r="29" spans="1:3" x14ac:dyDescent="0.25">
      <c r="A29" s="2" t="s">
        <v>28</v>
      </c>
      <c r="B29" s="12" t="str">
        <f t="shared" si="0"/>
        <v>100000025</v>
      </c>
      <c r="C29" s="2" t="str">
        <f t="shared" si="1"/>
        <v xml:space="preserve"> ПО.Symantec</v>
      </c>
    </row>
    <row r="30" spans="1:3" x14ac:dyDescent="0.25">
      <c r="A30" s="2" t="s">
        <v>29</v>
      </c>
      <c r="B30" s="12" t="str">
        <f t="shared" si="0"/>
        <v>100000026</v>
      </c>
      <c r="C30" s="2" t="str">
        <f t="shared" si="1"/>
        <v xml:space="preserve"> ПО.Антивирус другое</v>
      </c>
    </row>
    <row r="31" spans="1:3" x14ac:dyDescent="0.25">
      <c r="A31" s="2" t="s">
        <v>30</v>
      </c>
      <c r="B31" s="12" t="str">
        <f t="shared" si="0"/>
        <v>100000027</v>
      </c>
      <c r="C31" s="2" t="str">
        <f t="shared" si="1"/>
        <v xml:space="preserve"> ПО.Для образовательных учр-ий</v>
      </c>
    </row>
    <row r="32" spans="1:3" x14ac:dyDescent="0.25">
      <c r="A32" s="2" t="s">
        <v>31</v>
      </c>
      <c r="B32" s="12" t="str">
        <f t="shared" si="0"/>
        <v>100000028</v>
      </c>
      <c r="C32" s="2" t="str">
        <f t="shared" si="1"/>
        <v xml:space="preserve"> ПО.САПР</v>
      </c>
    </row>
    <row r="33" spans="1:3" x14ac:dyDescent="0.25">
      <c r="A33" s="2" t="s">
        <v>32</v>
      </c>
      <c r="B33" s="12" t="str">
        <f t="shared" si="0"/>
        <v>100000029</v>
      </c>
      <c r="C33" s="2" t="str">
        <f t="shared" si="1"/>
        <v xml:space="preserve"> ПО.Прочее</v>
      </c>
    </row>
    <row r="34" spans="1:3" x14ac:dyDescent="0.25">
      <c r="A34" s="2" t="s">
        <v>33</v>
      </c>
      <c r="B34" s="12" t="str">
        <f t="shared" si="0"/>
        <v>100000036</v>
      </c>
      <c r="C34" s="2" t="str">
        <f t="shared" si="1"/>
        <v xml:space="preserve"> УСЛУГИ.Lamp(Новиков)</v>
      </c>
    </row>
    <row r="35" spans="1:3" x14ac:dyDescent="0.25">
      <c r="A35" s="2" t="s">
        <v>34</v>
      </c>
      <c r="B35" s="12" t="str">
        <f t="shared" si="0"/>
        <v>100000040</v>
      </c>
      <c r="C35" s="2" t="str">
        <f t="shared" si="1"/>
        <v xml:space="preserve"> УСЛУГИ.ВебРеш(Гвоздков)</v>
      </c>
    </row>
    <row r="36" spans="1:3" x14ac:dyDescent="0.25">
      <c r="A36" s="2" t="s">
        <v>35</v>
      </c>
      <c r="B36" s="12" t="str">
        <f t="shared" si="0"/>
        <v>100000048</v>
      </c>
      <c r="C36" s="2" t="str">
        <f t="shared" si="1"/>
        <v xml:space="preserve"> УСЛУГИ.ПрогРазраб(Вершинин)</v>
      </c>
    </row>
    <row r="37" spans="1:3" x14ac:dyDescent="0.25">
      <c r="A37" s="2" t="s">
        <v>36</v>
      </c>
      <c r="B37" s="12" t="str">
        <f t="shared" si="0"/>
        <v>100000031</v>
      </c>
      <c r="C37" s="2" t="str">
        <f t="shared" si="1"/>
        <v xml:space="preserve"> УСЛУГИ.БизРеш(Бармин)</v>
      </c>
    </row>
    <row r="38" spans="1:3" x14ac:dyDescent="0.25">
      <c r="A38" s="2" t="s">
        <v>37</v>
      </c>
      <c r="B38" s="12" t="str">
        <f t="shared" si="0"/>
        <v>100000035</v>
      </c>
      <c r="C38" s="2" t="str">
        <f t="shared" si="1"/>
        <v xml:space="preserve"> УСЛУГИ.ДепБизРеш(Анипченко)</v>
      </c>
    </row>
    <row r="39" spans="1:3" x14ac:dyDescent="0.25">
      <c r="A39" s="2" t="s">
        <v>38</v>
      </c>
      <c r="B39" s="12" t="str">
        <f t="shared" si="0"/>
        <v>100000037</v>
      </c>
      <c r="C39" s="2" t="str">
        <f t="shared" si="1"/>
        <v xml:space="preserve"> УСЛУГИ.Антивирусы</v>
      </c>
    </row>
    <row r="40" spans="1:3" x14ac:dyDescent="0.25">
      <c r="A40" s="2" t="s">
        <v>39</v>
      </c>
      <c r="B40" s="12" t="str">
        <f t="shared" si="0"/>
        <v>100000030</v>
      </c>
      <c r="C40" s="2" t="str">
        <f t="shared" si="1"/>
        <v xml:space="preserve"> УСЛУГИ.ИНФР</v>
      </c>
    </row>
    <row r="41" spans="1:3" x14ac:dyDescent="0.25">
      <c r="A41" s="2" t="s">
        <v>40</v>
      </c>
      <c r="B41" s="12" t="str">
        <f t="shared" si="0"/>
        <v>100000038</v>
      </c>
      <c r="C41" s="2" t="str">
        <f t="shared" si="1"/>
        <v xml:space="preserve"> УСЛУГИ.КАДМ</v>
      </c>
    </row>
    <row r="42" spans="1:3" x14ac:dyDescent="0.25">
      <c r="A42" s="2" t="s">
        <v>41</v>
      </c>
      <c r="B42" s="12" t="str">
        <f t="shared" si="0"/>
        <v>100000039</v>
      </c>
      <c r="C42" s="2" t="str">
        <f t="shared" si="1"/>
        <v xml:space="preserve"> УСЛУГИ.Крипто-Волга</v>
      </c>
    </row>
    <row r="43" spans="1:3" x14ac:dyDescent="0.25">
      <c r="A43" s="2" t="s">
        <v>42</v>
      </c>
      <c r="B43" s="12" t="str">
        <f t="shared" si="0"/>
        <v>100000041</v>
      </c>
      <c r="C43" s="2" t="str">
        <f t="shared" si="1"/>
        <v xml:space="preserve"> УСЛУГИ.КСС</v>
      </c>
    </row>
    <row r="44" spans="1:3" x14ac:dyDescent="0.25">
      <c r="A44" s="2" t="s">
        <v>43</v>
      </c>
      <c r="B44" s="12" t="str">
        <f t="shared" si="0"/>
        <v>100000042</v>
      </c>
      <c r="C44" s="2" t="str">
        <f t="shared" si="1"/>
        <v xml:space="preserve"> УСЛУГИ.Куринский</v>
      </c>
    </row>
    <row r="45" spans="1:3" x14ac:dyDescent="0.25">
      <c r="A45" s="2" t="s">
        <v>44</v>
      </c>
      <c r="B45" s="12" t="str">
        <f t="shared" si="0"/>
        <v>100000043</v>
      </c>
      <c r="C45" s="2" t="str">
        <f t="shared" si="1"/>
        <v xml:space="preserve"> УСЛУГИ.Ларионов</v>
      </c>
    </row>
    <row r="46" spans="1:3" x14ac:dyDescent="0.25">
      <c r="A46" s="2" t="s">
        <v>45</v>
      </c>
      <c r="B46" s="12" t="str">
        <f t="shared" si="0"/>
        <v>100000044</v>
      </c>
      <c r="C46" s="2" t="str">
        <f t="shared" si="1"/>
        <v xml:space="preserve"> УСЛУГИ.Мегафон</v>
      </c>
    </row>
    <row r="47" spans="1:3" x14ac:dyDescent="0.25">
      <c r="A47" s="2" t="s">
        <v>46</v>
      </c>
      <c r="B47" s="12" t="str">
        <f t="shared" si="0"/>
        <v>100000045</v>
      </c>
      <c r="C47" s="2" t="str">
        <f t="shared" si="1"/>
        <v xml:space="preserve"> УСЛУГИ.МС</v>
      </c>
    </row>
    <row r="48" spans="1:3" x14ac:dyDescent="0.25">
      <c r="A48" s="2" t="s">
        <v>47</v>
      </c>
      <c r="B48" s="12" t="str">
        <f t="shared" si="0"/>
        <v>100000046</v>
      </c>
      <c r="C48" s="2" t="str">
        <f t="shared" si="1"/>
        <v xml:space="preserve"> УСЛУГИ.ОАПР</v>
      </c>
    </row>
    <row r="49" spans="1:3" x14ac:dyDescent="0.25">
      <c r="A49" s="2" t="s">
        <v>48</v>
      </c>
      <c r="B49" s="12" t="str">
        <f t="shared" si="0"/>
        <v>100000047</v>
      </c>
      <c r="C49" s="2" t="str">
        <f t="shared" si="1"/>
        <v xml:space="preserve"> УСЛУГИ.Обр</v>
      </c>
    </row>
    <row r="50" spans="1:3" x14ac:dyDescent="0.25">
      <c r="A50" s="2" t="s">
        <v>49</v>
      </c>
      <c r="B50" s="12" t="str">
        <f t="shared" si="0"/>
        <v>100000049</v>
      </c>
      <c r="C50" s="2" t="str">
        <f t="shared" si="1"/>
        <v xml:space="preserve"> УСЛУГИ.САПР</v>
      </c>
    </row>
    <row r="51" spans="1:3" x14ac:dyDescent="0.25">
      <c r="A51" s="2" t="s">
        <v>50</v>
      </c>
      <c r="B51" s="12" t="str">
        <f t="shared" si="0"/>
        <v>100000050</v>
      </c>
      <c r="C51" s="2" t="str">
        <f t="shared" si="1"/>
        <v xml:space="preserve"> УСЛУГИ.РукДППР</v>
      </c>
    </row>
    <row r="52" spans="1:3" x14ac:dyDescent="0.25">
      <c r="A52" s="2" t="s">
        <v>51</v>
      </c>
      <c r="B52" s="12" t="str">
        <f t="shared" si="0"/>
        <v>100000051</v>
      </c>
      <c r="C52" s="2" t="str">
        <f t="shared" si="1"/>
        <v xml:space="preserve"> УСЛУГИ.ЦАЗИ</v>
      </c>
    </row>
    <row r="53" spans="1:3" x14ac:dyDescent="0.25">
      <c r="A53" s="2" t="s">
        <v>52</v>
      </c>
      <c r="B53" s="12" t="str">
        <f t="shared" si="0"/>
        <v>100000032</v>
      </c>
      <c r="C53" s="2" t="str">
        <f t="shared" si="1"/>
        <v xml:space="preserve"> УСЛУГИ.Прочее</v>
      </c>
    </row>
    <row r="54" spans="1:3" x14ac:dyDescent="0.25">
      <c r="A54" t="s">
        <v>53</v>
      </c>
      <c r="B54" s="12">
        <v>0</v>
      </c>
      <c r="C54" s="2"/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420" workbookViewId="0">
      <selection sqref="A1:D442"/>
    </sheetView>
  </sheetViews>
  <sheetFormatPr defaultRowHeight="15" x14ac:dyDescent="0.25"/>
  <cols>
    <col min="1" max="1" width="10.140625" bestFit="1" customWidth="1"/>
    <col min="2" max="2" width="44.85546875" bestFit="1" customWidth="1"/>
    <col min="3" max="3" width="9.7109375" customWidth="1"/>
    <col min="4" max="4" width="13.28515625" bestFit="1" customWidth="1"/>
  </cols>
  <sheetData>
    <row r="1" spans="1:4" x14ac:dyDescent="0.25">
      <c r="A1" s="27" t="s">
        <v>169</v>
      </c>
      <c r="B1" s="27" t="s">
        <v>176</v>
      </c>
      <c r="C1" s="28" t="s">
        <v>1056</v>
      </c>
      <c r="D1" s="29" t="s">
        <v>211</v>
      </c>
    </row>
    <row r="2" spans="1:4" x14ac:dyDescent="0.25">
      <c r="A2" s="16">
        <v>41800</v>
      </c>
      <c r="B2" s="2" t="s">
        <v>212</v>
      </c>
      <c r="C2" s="28" t="s">
        <v>1057</v>
      </c>
      <c r="D2" s="30">
        <v>1534</v>
      </c>
    </row>
    <row r="3" spans="1:4" x14ac:dyDescent="0.25">
      <c r="A3" s="16">
        <v>41800</v>
      </c>
      <c r="B3" s="2" t="s">
        <v>213</v>
      </c>
      <c r="C3" s="28" t="s">
        <v>1057</v>
      </c>
      <c r="D3" s="30">
        <v>4981.6000000000004</v>
      </c>
    </row>
    <row r="4" spans="1:4" x14ac:dyDescent="0.25">
      <c r="A4" s="16">
        <v>41791</v>
      </c>
      <c r="B4" s="2" t="s">
        <v>214</v>
      </c>
      <c r="C4" s="28" t="s">
        <v>1057</v>
      </c>
      <c r="D4" s="30">
        <v>40000</v>
      </c>
    </row>
    <row r="5" spans="1:4" x14ac:dyDescent="0.25">
      <c r="A5" s="16">
        <v>41791</v>
      </c>
      <c r="B5" s="2" t="s">
        <v>215</v>
      </c>
      <c r="C5" s="28" t="s">
        <v>1057</v>
      </c>
      <c r="D5" s="30">
        <v>6300</v>
      </c>
    </row>
    <row r="6" spans="1:4" x14ac:dyDescent="0.25">
      <c r="A6" s="16">
        <v>41800</v>
      </c>
      <c r="B6" s="2" t="s">
        <v>212</v>
      </c>
      <c r="C6" s="28" t="s">
        <v>1058</v>
      </c>
      <c r="D6" s="30">
        <v>14236</v>
      </c>
    </row>
    <row r="7" spans="1:4" x14ac:dyDescent="0.25">
      <c r="A7" s="16">
        <v>41800</v>
      </c>
      <c r="B7" s="2" t="s">
        <v>213</v>
      </c>
      <c r="C7" s="28" t="s">
        <v>1058</v>
      </c>
      <c r="D7" s="30">
        <v>3480</v>
      </c>
    </row>
    <row r="8" spans="1:4" x14ac:dyDescent="0.25">
      <c r="A8" s="16">
        <v>41791</v>
      </c>
      <c r="B8" s="2" t="s">
        <v>215</v>
      </c>
      <c r="C8" s="28" t="s">
        <v>1058</v>
      </c>
      <c r="D8" s="30">
        <v>2400</v>
      </c>
    </row>
    <row r="9" spans="1:4" x14ac:dyDescent="0.25">
      <c r="A9" s="16">
        <v>41800</v>
      </c>
      <c r="B9" s="2" t="s">
        <v>213</v>
      </c>
      <c r="C9" s="28" t="s">
        <v>1059</v>
      </c>
      <c r="D9" s="30">
        <v>14000</v>
      </c>
    </row>
    <row r="10" spans="1:4" x14ac:dyDescent="0.25">
      <c r="A10" s="16">
        <v>41791</v>
      </c>
      <c r="B10" s="2" t="s">
        <v>215</v>
      </c>
      <c r="C10" s="28" t="s">
        <v>1059</v>
      </c>
      <c r="D10" s="30">
        <v>2400</v>
      </c>
    </row>
    <row r="11" spans="1:4" x14ac:dyDescent="0.25">
      <c r="A11" s="16">
        <v>41800</v>
      </c>
      <c r="B11" s="2" t="s">
        <v>213</v>
      </c>
      <c r="C11" s="28" t="s">
        <v>1060</v>
      </c>
      <c r="D11" s="30">
        <v>588800</v>
      </c>
    </row>
    <row r="12" spans="1:4" x14ac:dyDescent="0.25">
      <c r="A12" s="16">
        <v>41791</v>
      </c>
      <c r="B12" s="2" t="s">
        <v>215</v>
      </c>
      <c r="C12" s="28" t="s">
        <v>1060</v>
      </c>
      <c r="D12" s="30">
        <v>20700</v>
      </c>
    </row>
    <row r="13" spans="1:4" x14ac:dyDescent="0.25">
      <c r="A13" s="16">
        <v>41791</v>
      </c>
      <c r="B13" s="2" t="s">
        <v>215</v>
      </c>
      <c r="C13" s="28" t="s">
        <v>1061</v>
      </c>
      <c r="D13" s="30">
        <v>2550</v>
      </c>
    </row>
    <row r="14" spans="1:4" x14ac:dyDescent="0.25">
      <c r="A14" s="16">
        <v>41791</v>
      </c>
      <c r="B14" s="2" t="s">
        <v>214</v>
      </c>
      <c r="C14" s="28" t="s">
        <v>1062</v>
      </c>
      <c r="D14" s="30">
        <v>3000</v>
      </c>
    </row>
    <row r="15" spans="1:4" x14ac:dyDescent="0.25">
      <c r="A15" s="16">
        <v>41800</v>
      </c>
      <c r="B15" s="2" t="s">
        <v>216</v>
      </c>
      <c r="C15" s="31" t="s">
        <v>1057</v>
      </c>
      <c r="D15" s="32">
        <v>53000</v>
      </c>
    </row>
    <row r="16" spans="1:4" x14ac:dyDescent="0.25">
      <c r="A16" s="16">
        <v>41800</v>
      </c>
      <c r="B16" s="2" t="s">
        <v>216</v>
      </c>
      <c r="C16" s="28" t="s">
        <v>1058</v>
      </c>
      <c r="D16" s="30">
        <v>175000</v>
      </c>
    </row>
    <row r="17" spans="1:4" x14ac:dyDescent="0.25">
      <c r="A17" s="16">
        <v>41800</v>
      </c>
      <c r="B17" s="2" t="s">
        <v>216</v>
      </c>
      <c r="C17" s="28" t="s">
        <v>1059</v>
      </c>
      <c r="D17" s="30">
        <v>50000</v>
      </c>
    </row>
    <row r="18" spans="1:4" x14ac:dyDescent="0.25">
      <c r="A18" s="16">
        <v>41800</v>
      </c>
      <c r="B18" s="2" t="s">
        <v>216</v>
      </c>
      <c r="C18" s="28" t="s">
        <v>1060</v>
      </c>
      <c r="D18" s="30">
        <v>2600000</v>
      </c>
    </row>
    <row r="19" spans="1:4" x14ac:dyDescent="0.25">
      <c r="A19" s="16">
        <v>41800</v>
      </c>
      <c r="B19" s="2" t="s">
        <v>216</v>
      </c>
      <c r="C19" s="28" t="s">
        <v>1061</v>
      </c>
      <c r="D19" s="30">
        <v>155000</v>
      </c>
    </row>
    <row r="20" spans="1:4" x14ac:dyDescent="0.25">
      <c r="A20" s="16">
        <v>41800</v>
      </c>
      <c r="B20" s="2" t="s">
        <v>216</v>
      </c>
      <c r="C20" s="28" t="s">
        <v>1062</v>
      </c>
      <c r="D20" s="30">
        <v>2900000</v>
      </c>
    </row>
    <row r="21" spans="1:4" x14ac:dyDescent="0.25">
      <c r="A21" s="16">
        <v>41791</v>
      </c>
      <c r="B21" s="2" t="s">
        <v>217</v>
      </c>
      <c r="C21" s="28" t="s">
        <v>1062</v>
      </c>
      <c r="D21" s="30">
        <v>1000</v>
      </c>
    </row>
    <row r="22" spans="1:4" x14ac:dyDescent="0.25">
      <c r="A22" s="16">
        <v>41791</v>
      </c>
      <c r="B22" s="2" t="s">
        <v>218</v>
      </c>
      <c r="C22" s="28" t="s">
        <v>1062</v>
      </c>
      <c r="D22" s="30">
        <v>2000</v>
      </c>
    </row>
    <row r="23" spans="1:4" x14ac:dyDescent="0.25">
      <c r="A23" s="16">
        <v>41791</v>
      </c>
      <c r="B23" s="2" t="s">
        <v>219</v>
      </c>
      <c r="C23" s="31" t="s">
        <v>1060</v>
      </c>
      <c r="D23" s="32">
        <v>17000</v>
      </c>
    </row>
    <row r="24" spans="1:4" x14ac:dyDescent="0.25">
      <c r="A24" s="16">
        <v>41791</v>
      </c>
      <c r="B24" s="2" t="s">
        <v>220</v>
      </c>
      <c r="C24" s="31" t="s">
        <v>1058</v>
      </c>
      <c r="D24" s="32">
        <v>33000</v>
      </c>
    </row>
    <row r="25" spans="1:4" x14ac:dyDescent="0.25">
      <c r="A25" s="16">
        <v>41791</v>
      </c>
      <c r="B25" s="2" t="s">
        <v>220</v>
      </c>
      <c r="C25" s="31" t="s">
        <v>1060</v>
      </c>
      <c r="D25" s="32">
        <v>300000</v>
      </c>
    </row>
    <row r="26" spans="1:4" x14ac:dyDescent="0.25">
      <c r="A26" s="16">
        <v>41791</v>
      </c>
      <c r="B26" s="2" t="s">
        <v>220</v>
      </c>
      <c r="C26" s="31" t="s">
        <v>1062</v>
      </c>
      <c r="D26" s="32">
        <v>25000</v>
      </c>
    </row>
    <row r="27" spans="1:4" x14ac:dyDescent="0.25">
      <c r="A27" s="16">
        <v>41791</v>
      </c>
      <c r="B27" s="2" t="s">
        <v>221</v>
      </c>
      <c r="C27" s="28" t="s">
        <v>1057</v>
      </c>
      <c r="D27" s="30">
        <v>700</v>
      </c>
    </row>
    <row r="28" spans="1:4" x14ac:dyDescent="0.25">
      <c r="A28" s="16">
        <v>41791</v>
      </c>
      <c r="B28" s="2" t="s">
        <v>222</v>
      </c>
      <c r="C28" s="28" t="s">
        <v>1060</v>
      </c>
      <c r="D28" s="30">
        <v>3500</v>
      </c>
    </row>
    <row r="29" spans="1:4" x14ac:dyDescent="0.25">
      <c r="A29" s="16">
        <v>41791</v>
      </c>
      <c r="B29" s="2" t="s">
        <v>223</v>
      </c>
      <c r="C29" s="31" t="s">
        <v>1060</v>
      </c>
      <c r="D29" s="32">
        <v>21500</v>
      </c>
    </row>
    <row r="30" spans="1:4" x14ac:dyDescent="0.25">
      <c r="A30" s="16">
        <v>41791</v>
      </c>
      <c r="B30" s="2" t="s">
        <v>224</v>
      </c>
      <c r="C30" s="31" t="s">
        <v>1057</v>
      </c>
      <c r="D30" s="32">
        <v>450</v>
      </c>
    </row>
    <row r="31" spans="1:4" x14ac:dyDescent="0.25">
      <c r="A31" s="16">
        <v>41791</v>
      </c>
      <c r="B31" s="2" t="s">
        <v>224</v>
      </c>
      <c r="C31" s="31" t="s">
        <v>1059</v>
      </c>
      <c r="D31" s="32">
        <v>450</v>
      </c>
    </row>
    <row r="32" spans="1:4" x14ac:dyDescent="0.25">
      <c r="A32" s="16">
        <v>41791</v>
      </c>
      <c r="B32" s="2" t="s">
        <v>225</v>
      </c>
      <c r="C32" s="31" t="s">
        <v>1062</v>
      </c>
      <c r="D32" s="32">
        <v>9000</v>
      </c>
    </row>
    <row r="33" spans="1:4" x14ac:dyDescent="0.25">
      <c r="A33" s="16">
        <v>41818</v>
      </c>
      <c r="B33" s="2" t="s">
        <v>226</v>
      </c>
      <c r="C33" s="28" t="s">
        <v>1057</v>
      </c>
      <c r="D33" s="32">
        <v>85000</v>
      </c>
    </row>
    <row r="34" spans="1:4" x14ac:dyDescent="0.25">
      <c r="A34" s="24">
        <v>41810</v>
      </c>
      <c r="B34" s="2" t="s">
        <v>227</v>
      </c>
      <c r="C34" s="28" t="s">
        <v>1057</v>
      </c>
      <c r="D34" s="32">
        <v>100000</v>
      </c>
    </row>
    <row r="35" spans="1:4" x14ac:dyDescent="0.25">
      <c r="A35" s="24">
        <v>41800</v>
      </c>
      <c r="B35" s="2" t="s">
        <v>228</v>
      </c>
      <c r="C35" s="31" t="s">
        <v>1057</v>
      </c>
      <c r="D35" s="32">
        <v>15000</v>
      </c>
    </row>
    <row r="36" spans="1:4" x14ac:dyDescent="0.25">
      <c r="A36" s="16">
        <v>41818</v>
      </c>
      <c r="B36" s="2" t="s">
        <v>226</v>
      </c>
      <c r="C36" s="28" t="s">
        <v>1058</v>
      </c>
      <c r="D36" s="32">
        <v>3000</v>
      </c>
    </row>
    <row r="37" spans="1:4" x14ac:dyDescent="0.25">
      <c r="A37" s="24">
        <v>41810</v>
      </c>
      <c r="B37" s="2" t="s">
        <v>227</v>
      </c>
      <c r="C37" s="28" t="s">
        <v>1058</v>
      </c>
      <c r="D37" s="32">
        <v>30000</v>
      </c>
    </row>
    <row r="38" spans="1:4" x14ac:dyDescent="0.25">
      <c r="A38" s="24">
        <v>41800</v>
      </c>
      <c r="B38" s="2" t="s">
        <v>228</v>
      </c>
      <c r="C38" s="31" t="s">
        <v>1058</v>
      </c>
      <c r="D38" s="32">
        <v>30000</v>
      </c>
    </row>
    <row r="39" spans="1:4" x14ac:dyDescent="0.25">
      <c r="A39" s="16">
        <v>41818</v>
      </c>
      <c r="B39" s="2" t="s">
        <v>226</v>
      </c>
      <c r="C39" s="28" t="s">
        <v>1059</v>
      </c>
      <c r="D39" s="32">
        <v>100000</v>
      </c>
    </row>
    <row r="40" spans="1:4" x14ac:dyDescent="0.25">
      <c r="A40" s="24">
        <v>41810</v>
      </c>
      <c r="B40" s="2" t="s">
        <v>227</v>
      </c>
      <c r="C40" s="28" t="s">
        <v>1059</v>
      </c>
      <c r="D40" s="32">
        <v>90000</v>
      </c>
    </row>
    <row r="41" spans="1:4" x14ac:dyDescent="0.25">
      <c r="A41" s="24">
        <v>41800</v>
      </c>
      <c r="B41" s="2" t="s">
        <v>228</v>
      </c>
      <c r="C41" s="31" t="s">
        <v>1059</v>
      </c>
      <c r="D41" s="32">
        <v>13000</v>
      </c>
    </row>
    <row r="42" spans="1:4" x14ac:dyDescent="0.25">
      <c r="A42" s="24">
        <v>41800</v>
      </c>
      <c r="B42" s="2" t="s">
        <v>228</v>
      </c>
      <c r="C42" s="31" t="s">
        <v>1060</v>
      </c>
      <c r="D42" s="32">
        <v>380000</v>
      </c>
    </row>
    <row r="43" spans="1:4" x14ac:dyDescent="0.25">
      <c r="A43" s="24">
        <v>41800</v>
      </c>
      <c r="B43" s="2" t="s">
        <v>228</v>
      </c>
      <c r="C43" s="31" t="s">
        <v>1061</v>
      </c>
      <c r="D43" s="32">
        <v>22500</v>
      </c>
    </row>
    <row r="44" spans="1:4" x14ac:dyDescent="0.25">
      <c r="A44" s="24">
        <v>41791</v>
      </c>
      <c r="B44" s="2" t="s">
        <v>229</v>
      </c>
      <c r="C44" s="31" t="s">
        <v>1060</v>
      </c>
      <c r="D44" s="32">
        <v>20000</v>
      </c>
    </row>
    <row r="45" spans="1:4" x14ac:dyDescent="0.25">
      <c r="A45" s="24">
        <v>41791</v>
      </c>
      <c r="B45" s="2" t="s">
        <v>229</v>
      </c>
      <c r="C45" s="31" t="s">
        <v>1062</v>
      </c>
      <c r="D45" s="32">
        <v>1500</v>
      </c>
    </row>
    <row r="46" spans="1:4" x14ac:dyDescent="0.25">
      <c r="A46" s="24">
        <v>41791</v>
      </c>
      <c r="B46" s="2" t="s">
        <v>230</v>
      </c>
      <c r="C46" s="31" t="s">
        <v>1062</v>
      </c>
      <c r="D46" s="32">
        <v>45000</v>
      </c>
    </row>
    <row r="47" spans="1:4" x14ac:dyDescent="0.25">
      <c r="A47" s="24">
        <v>41791</v>
      </c>
      <c r="B47" s="2" t="s">
        <v>231</v>
      </c>
      <c r="C47" s="28" t="s">
        <v>1062</v>
      </c>
      <c r="D47" s="30">
        <v>2000</v>
      </c>
    </row>
    <row r="48" spans="1:4" x14ac:dyDescent="0.25">
      <c r="A48" s="24">
        <v>41791</v>
      </c>
      <c r="B48" s="2" t="s">
        <v>232</v>
      </c>
      <c r="C48" s="28" t="s">
        <v>1060</v>
      </c>
      <c r="D48" s="30">
        <v>8000</v>
      </c>
    </row>
    <row r="49" spans="1:4" x14ac:dyDescent="0.25">
      <c r="A49" s="24">
        <v>41791</v>
      </c>
      <c r="B49" s="2" t="s">
        <v>233</v>
      </c>
      <c r="C49" s="28" t="s">
        <v>1062</v>
      </c>
      <c r="D49" s="30">
        <v>40000</v>
      </c>
    </row>
    <row r="50" spans="1:4" x14ac:dyDescent="0.25">
      <c r="A50" s="24">
        <v>41791</v>
      </c>
      <c r="B50" s="2" t="s">
        <v>234</v>
      </c>
      <c r="C50" s="28" t="s">
        <v>1060</v>
      </c>
      <c r="D50" s="30">
        <v>20000</v>
      </c>
    </row>
    <row r="51" spans="1:4" x14ac:dyDescent="0.25">
      <c r="A51" s="24">
        <v>41791</v>
      </c>
      <c r="B51" s="2" t="s">
        <v>235</v>
      </c>
      <c r="C51" s="28" t="s">
        <v>1060</v>
      </c>
      <c r="D51" s="30">
        <v>1000</v>
      </c>
    </row>
    <row r="52" spans="1:4" x14ac:dyDescent="0.25">
      <c r="A52" s="24">
        <v>41791</v>
      </c>
      <c r="B52" s="2" t="s">
        <v>236</v>
      </c>
      <c r="C52" s="28" t="s">
        <v>1060</v>
      </c>
      <c r="D52" s="30">
        <v>50000</v>
      </c>
    </row>
    <row r="53" spans="1:4" x14ac:dyDescent="0.25">
      <c r="A53" s="24">
        <v>41791</v>
      </c>
      <c r="B53" s="2" t="s">
        <v>237</v>
      </c>
      <c r="C53" s="28" t="s">
        <v>1060</v>
      </c>
      <c r="D53" s="30">
        <v>15000</v>
      </c>
    </row>
    <row r="54" spans="1:4" x14ac:dyDescent="0.25">
      <c r="A54" s="24">
        <v>41791</v>
      </c>
      <c r="B54" s="2" t="s">
        <v>237</v>
      </c>
      <c r="C54" s="28" t="s">
        <v>1062</v>
      </c>
      <c r="D54" s="30">
        <v>25000</v>
      </c>
    </row>
    <row r="55" spans="1:4" x14ac:dyDescent="0.25">
      <c r="A55" s="16">
        <v>41805</v>
      </c>
      <c r="B55" s="2" t="s">
        <v>238</v>
      </c>
      <c r="C55" s="28" t="s">
        <v>1057</v>
      </c>
      <c r="D55" s="30">
        <v>31000</v>
      </c>
    </row>
    <row r="56" spans="1:4" x14ac:dyDescent="0.25">
      <c r="A56" s="16">
        <v>41805</v>
      </c>
      <c r="B56" s="2" t="s">
        <v>239</v>
      </c>
      <c r="C56" s="28" t="s">
        <v>1057</v>
      </c>
      <c r="D56" s="30">
        <v>250</v>
      </c>
    </row>
    <row r="57" spans="1:4" x14ac:dyDescent="0.25">
      <c r="A57" s="16">
        <v>41805</v>
      </c>
      <c r="B57" s="2" t="s">
        <v>238</v>
      </c>
      <c r="C57" s="28" t="s">
        <v>1058</v>
      </c>
      <c r="D57" s="30">
        <v>68000</v>
      </c>
    </row>
    <row r="58" spans="1:4" x14ac:dyDescent="0.25">
      <c r="A58" s="16">
        <v>41805</v>
      </c>
      <c r="B58" s="2" t="s">
        <v>239</v>
      </c>
      <c r="C58" s="28" t="s">
        <v>1058</v>
      </c>
      <c r="D58" s="30">
        <v>450</v>
      </c>
    </row>
    <row r="59" spans="1:4" x14ac:dyDescent="0.25">
      <c r="A59" s="16">
        <v>41805</v>
      </c>
      <c r="B59" s="2" t="s">
        <v>238</v>
      </c>
      <c r="C59" s="28" t="s">
        <v>1059</v>
      </c>
      <c r="D59" s="30">
        <v>27200</v>
      </c>
    </row>
    <row r="60" spans="1:4" x14ac:dyDescent="0.25">
      <c r="A60" s="16">
        <v>41805</v>
      </c>
      <c r="B60" s="2" t="s">
        <v>239</v>
      </c>
      <c r="C60" s="28" t="s">
        <v>1059</v>
      </c>
      <c r="D60" s="30">
        <v>200</v>
      </c>
    </row>
    <row r="61" spans="1:4" x14ac:dyDescent="0.25">
      <c r="A61" s="16">
        <v>41805</v>
      </c>
      <c r="B61" s="2" t="s">
        <v>238</v>
      </c>
      <c r="C61" s="28" t="s">
        <v>1060</v>
      </c>
      <c r="D61" s="30">
        <v>355000</v>
      </c>
    </row>
    <row r="62" spans="1:4" x14ac:dyDescent="0.25">
      <c r="A62" s="16">
        <v>41805</v>
      </c>
      <c r="B62" s="2" t="s">
        <v>239</v>
      </c>
      <c r="C62" s="28" t="s">
        <v>1060</v>
      </c>
      <c r="D62" s="30">
        <v>6000</v>
      </c>
    </row>
    <row r="63" spans="1:4" x14ac:dyDescent="0.25">
      <c r="A63" s="16">
        <v>41805</v>
      </c>
      <c r="B63" s="2" t="s">
        <v>238</v>
      </c>
      <c r="C63" s="28" t="s">
        <v>1061</v>
      </c>
      <c r="D63" s="30">
        <v>46500</v>
      </c>
    </row>
    <row r="64" spans="1:4" x14ac:dyDescent="0.25">
      <c r="A64" s="16">
        <v>41805</v>
      </c>
      <c r="B64" s="2" t="s">
        <v>239</v>
      </c>
      <c r="C64" s="28" t="s">
        <v>1061</v>
      </c>
      <c r="D64" s="30">
        <v>400</v>
      </c>
    </row>
    <row r="65" spans="1:4" x14ac:dyDescent="0.25">
      <c r="A65" s="16">
        <v>41830</v>
      </c>
      <c r="B65" s="2" t="s">
        <v>212</v>
      </c>
      <c r="C65" s="28" t="s">
        <v>1057</v>
      </c>
      <c r="D65" s="30">
        <v>1534</v>
      </c>
    </row>
    <row r="66" spans="1:4" x14ac:dyDescent="0.25">
      <c r="A66" s="16">
        <v>41830</v>
      </c>
      <c r="B66" s="2" t="s">
        <v>213</v>
      </c>
      <c r="C66" s="28" t="s">
        <v>1057</v>
      </c>
      <c r="D66" s="30">
        <v>4981.6000000000004</v>
      </c>
    </row>
    <row r="67" spans="1:4" x14ac:dyDescent="0.25">
      <c r="A67" s="16">
        <v>41821</v>
      </c>
      <c r="B67" s="2" t="s">
        <v>214</v>
      </c>
      <c r="C67" s="28" t="s">
        <v>1057</v>
      </c>
      <c r="D67" s="30">
        <v>40000</v>
      </c>
    </row>
    <row r="68" spans="1:4" x14ac:dyDescent="0.25">
      <c r="A68" s="16">
        <v>41821</v>
      </c>
      <c r="B68" s="2" t="s">
        <v>215</v>
      </c>
      <c r="C68" s="28" t="s">
        <v>1057</v>
      </c>
      <c r="D68" s="30">
        <v>6300</v>
      </c>
    </row>
    <row r="69" spans="1:4" x14ac:dyDescent="0.25">
      <c r="A69" s="16">
        <v>41830</v>
      </c>
      <c r="B69" s="2" t="s">
        <v>212</v>
      </c>
      <c r="C69" s="28" t="s">
        <v>1058</v>
      </c>
      <c r="D69" s="30">
        <v>14236</v>
      </c>
    </row>
    <row r="70" spans="1:4" x14ac:dyDescent="0.25">
      <c r="A70" s="16">
        <v>41830</v>
      </c>
      <c r="B70" s="2" t="s">
        <v>213</v>
      </c>
      <c r="C70" s="28" t="s">
        <v>1058</v>
      </c>
      <c r="D70" s="30">
        <v>3480</v>
      </c>
    </row>
    <row r="71" spans="1:4" x14ac:dyDescent="0.25">
      <c r="A71" s="16">
        <v>41821</v>
      </c>
      <c r="B71" s="2" t="s">
        <v>215</v>
      </c>
      <c r="C71" s="28" t="s">
        <v>1058</v>
      </c>
      <c r="D71" s="30">
        <v>2400</v>
      </c>
    </row>
    <row r="72" spans="1:4" x14ac:dyDescent="0.25">
      <c r="A72" s="16">
        <v>41830</v>
      </c>
      <c r="B72" s="2" t="s">
        <v>213</v>
      </c>
      <c r="C72" s="28" t="s">
        <v>1059</v>
      </c>
      <c r="D72" s="30">
        <v>14000</v>
      </c>
    </row>
    <row r="73" spans="1:4" x14ac:dyDescent="0.25">
      <c r="A73" s="16">
        <v>41821</v>
      </c>
      <c r="B73" s="2" t="s">
        <v>215</v>
      </c>
      <c r="C73" s="28" t="s">
        <v>1059</v>
      </c>
      <c r="D73" s="30">
        <v>2400</v>
      </c>
    </row>
    <row r="74" spans="1:4" x14ac:dyDescent="0.25">
      <c r="A74" s="16">
        <v>41830</v>
      </c>
      <c r="B74" s="2" t="s">
        <v>213</v>
      </c>
      <c r="C74" s="28" t="s">
        <v>1060</v>
      </c>
      <c r="D74" s="30">
        <v>588800</v>
      </c>
    </row>
    <row r="75" spans="1:4" x14ac:dyDescent="0.25">
      <c r="A75" s="16">
        <v>41821</v>
      </c>
      <c r="B75" s="2" t="s">
        <v>215</v>
      </c>
      <c r="C75" s="28" t="s">
        <v>1060</v>
      </c>
      <c r="D75" s="30">
        <v>20700</v>
      </c>
    </row>
    <row r="76" spans="1:4" x14ac:dyDescent="0.25">
      <c r="A76" s="16">
        <v>41821</v>
      </c>
      <c r="B76" s="2" t="s">
        <v>215</v>
      </c>
      <c r="C76" s="28" t="s">
        <v>1061</v>
      </c>
      <c r="D76" s="30">
        <v>2550</v>
      </c>
    </row>
    <row r="77" spans="1:4" x14ac:dyDescent="0.25">
      <c r="A77" s="16">
        <v>41821</v>
      </c>
      <c r="B77" s="2" t="s">
        <v>214</v>
      </c>
      <c r="C77" s="28" t="s">
        <v>1062</v>
      </c>
      <c r="D77" s="30">
        <v>3000</v>
      </c>
    </row>
    <row r="78" spans="1:4" x14ac:dyDescent="0.25">
      <c r="A78" s="16">
        <v>41830</v>
      </c>
      <c r="B78" s="2" t="s">
        <v>216</v>
      </c>
      <c r="C78" s="31" t="s">
        <v>1057</v>
      </c>
      <c r="D78" s="32">
        <v>53000</v>
      </c>
    </row>
    <row r="79" spans="1:4" x14ac:dyDescent="0.25">
      <c r="A79" s="16">
        <v>41830</v>
      </c>
      <c r="B79" s="2" t="s">
        <v>216</v>
      </c>
      <c r="C79" s="28" t="s">
        <v>1058</v>
      </c>
      <c r="D79" s="30">
        <v>175000</v>
      </c>
    </row>
    <row r="80" spans="1:4" x14ac:dyDescent="0.25">
      <c r="A80" s="16">
        <v>41830</v>
      </c>
      <c r="B80" s="2" t="s">
        <v>216</v>
      </c>
      <c r="C80" s="28" t="s">
        <v>1059</v>
      </c>
      <c r="D80" s="30">
        <v>50000</v>
      </c>
    </row>
    <row r="81" spans="1:4" x14ac:dyDescent="0.25">
      <c r="A81" s="16">
        <v>41830</v>
      </c>
      <c r="B81" s="2" t="s">
        <v>216</v>
      </c>
      <c r="C81" s="28" t="s">
        <v>1060</v>
      </c>
      <c r="D81" s="30">
        <v>2600000</v>
      </c>
    </row>
    <row r="82" spans="1:4" x14ac:dyDescent="0.25">
      <c r="A82" s="16">
        <v>41830</v>
      </c>
      <c r="B82" s="2" t="s">
        <v>216</v>
      </c>
      <c r="C82" s="28" t="s">
        <v>1061</v>
      </c>
      <c r="D82" s="30">
        <v>155000</v>
      </c>
    </row>
    <row r="83" spans="1:4" x14ac:dyDescent="0.25">
      <c r="A83" s="16">
        <v>41830</v>
      </c>
      <c r="B83" s="2" t="s">
        <v>216</v>
      </c>
      <c r="C83" s="28" t="s">
        <v>1062</v>
      </c>
      <c r="D83" s="30">
        <v>2900000</v>
      </c>
    </row>
    <row r="84" spans="1:4" x14ac:dyDescent="0.25">
      <c r="A84" s="16">
        <v>41821</v>
      </c>
      <c r="B84" s="2" t="s">
        <v>217</v>
      </c>
      <c r="C84" s="28" t="s">
        <v>1062</v>
      </c>
      <c r="D84" s="30">
        <v>1000</v>
      </c>
    </row>
    <row r="85" spans="1:4" x14ac:dyDescent="0.25">
      <c r="A85" s="16">
        <v>41821</v>
      </c>
      <c r="B85" s="2" t="s">
        <v>218</v>
      </c>
      <c r="C85" s="28" t="s">
        <v>1062</v>
      </c>
      <c r="D85" s="30">
        <v>2000</v>
      </c>
    </row>
    <row r="86" spans="1:4" x14ac:dyDescent="0.25">
      <c r="A86" s="16">
        <v>41821</v>
      </c>
      <c r="B86" s="2" t="s">
        <v>219</v>
      </c>
      <c r="C86" s="31" t="s">
        <v>1060</v>
      </c>
      <c r="D86" s="32">
        <v>17000</v>
      </c>
    </row>
    <row r="87" spans="1:4" x14ac:dyDescent="0.25">
      <c r="A87" s="16">
        <v>41821</v>
      </c>
      <c r="B87" s="2" t="s">
        <v>220</v>
      </c>
      <c r="C87" s="31" t="s">
        <v>1058</v>
      </c>
      <c r="D87" s="32">
        <v>33000</v>
      </c>
    </row>
    <row r="88" spans="1:4" x14ac:dyDescent="0.25">
      <c r="A88" s="16">
        <v>41821</v>
      </c>
      <c r="B88" s="2" t="s">
        <v>220</v>
      </c>
      <c r="C88" s="31" t="s">
        <v>1060</v>
      </c>
      <c r="D88" s="32">
        <v>300000</v>
      </c>
    </row>
    <row r="89" spans="1:4" x14ac:dyDescent="0.25">
      <c r="A89" s="16">
        <v>41821</v>
      </c>
      <c r="B89" s="2" t="s">
        <v>220</v>
      </c>
      <c r="C89" s="31" t="s">
        <v>1062</v>
      </c>
      <c r="D89" s="32">
        <v>25000</v>
      </c>
    </row>
    <row r="90" spans="1:4" x14ac:dyDescent="0.25">
      <c r="A90" s="16">
        <v>41821</v>
      </c>
      <c r="B90" s="2" t="s">
        <v>221</v>
      </c>
      <c r="C90" s="28" t="s">
        <v>1057</v>
      </c>
      <c r="D90" s="30">
        <v>700</v>
      </c>
    </row>
    <row r="91" spans="1:4" x14ac:dyDescent="0.25">
      <c r="A91" s="16">
        <v>41821</v>
      </c>
      <c r="B91" s="2" t="s">
        <v>222</v>
      </c>
      <c r="C91" s="28" t="s">
        <v>1060</v>
      </c>
      <c r="D91" s="30">
        <v>3500</v>
      </c>
    </row>
    <row r="92" spans="1:4" x14ac:dyDescent="0.25">
      <c r="A92" s="16">
        <v>41821</v>
      </c>
      <c r="B92" s="2" t="s">
        <v>223</v>
      </c>
      <c r="C92" s="31" t="s">
        <v>1060</v>
      </c>
      <c r="D92" s="32">
        <v>21500</v>
      </c>
    </row>
    <row r="93" spans="1:4" x14ac:dyDescent="0.25">
      <c r="A93" s="16">
        <v>41821</v>
      </c>
      <c r="B93" s="2" t="s">
        <v>224</v>
      </c>
      <c r="C93" s="31" t="s">
        <v>1057</v>
      </c>
      <c r="D93" s="32">
        <v>450</v>
      </c>
    </row>
    <row r="94" spans="1:4" x14ac:dyDescent="0.25">
      <c r="A94" s="16">
        <v>41821</v>
      </c>
      <c r="B94" s="2" t="s">
        <v>224</v>
      </c>
      <c r="C94" s="31" t="s">
        <v>1059</v>
      </c>
      <c r="D94" s="32">
        <v>450</v>
      </c>
    </row>
    <row r="95" spans="1:4" x14ac:dyDescent="0.25">
      <c r="A95" s="16">
        <v>41821</v>
      </c>
      <c r="B95" s="2" t="s">
        <v>225</v>
      </c>
      <c r="C95" s="31" t="s">
        <v>1062</v>
      </c>
      <c r="D95" s="32">
        <v>9000</v>
      </c>
    </row>
    <row r="96" spans="1:4" x14ac:dyDescent="0.25">
      <c r="A96" s="16">
        <v>41848</v>
      </c>
      <c r="B96" s="2" t="s">
        <v>226</v>
      </c>
      <c r="C96" s="28" t="s">
        <v>1057</v>
      </c>
      <c r="D96" s="32">
        <v>85000</v>
      </c>
    </row>
    <row r="97" spans="1:4" x14ac:dyDescent="0.25">
      <c r="A97" s="24">
        <v>41840</v>
      </c>
      <c r="B97" s="2" t="s">
        <v>227</v>
      </c>
      <c r="C97" s="28" t="s">
        <v>1057</v>
      </c>
      <c r="D97" s="32">
        <v>100000</v>
      </c>
    </row>
    <row r="98" spans="1:4" x14ac:dyDescent="0.25">
      <c r="A98" s="24">
        <v>41830</v>
      </c>
      <c r="B98" s="2" t="s">
        <v>228</v>
      </c>
      <c r="C98" s="31" t="s">
        <v>1057</v>
      </c>
      <c r="D98" s="32">
        <v>15000</v>
      </c>
    </row>
    <row r="99" spans="1:4" x14ac:dyDescent="0.25">
      <c r="A99" s="16">
        <v>41848</v>
      </c>
      <c r="B99" s="2" t="s">
        <v>226</v>
      </c>
      <c r="C99" s="28" t="s">
        <v>1058</v>
      </c>
      <c r="D99" s="32">
        <v>3000</v>
      </c>
    </row>
    <row r="100" spans="1:4" x14ac:dyDescent="0.25">
      <c r="A100" s="24">
        <v>41840</v>
      </c>
      <c r="B100" s="2" t="s">
        <v>227</v>
      </c>
      <c r="C100" s="28" t="s">
        <v>1058</v>
      </c>
      <c r="D100" s="32">
        <v>30000</v>
      </c>
    </row>
    <row r="101" spans="1:4" x14ac:dyDescent="0.25">
      <c r="A101" s="24">
        <v>41830</v>
      </c>
      <c r="B101" s="2" t="s">
        <v>228</v>
      </c>
      <c r="C101" s="31" t="s">
        <v>1058</v>
      </c>
      <c r="D101" s="32">
        <v>30000</v>
      </c>
    </row>
    <row r="102" spans="1:4" x14ac:dyDescent="0.25">
      <c r="A102" s="16">
        <v>41848</v>
      </c>
      <c r="B102" s="2" t="s">
        <v>226</v>
      </c>
      <c r="C102" s="28" t="s">
        <v>1059</v>
      </c>
      <c r="D102" s="32">
        <v>100000</v>
      </c>
    </row>
    <row r="103" spans="1:4" x14ac:dyDescent="0.25">
      <c r="A103" s="24">
        <v>41840</v>
      </c>
      <c r="B103" s="2" t="s">
        <v>227</v>
      </c>
      <c r="C103" s="28" t="s">
        <v>1059</v>
      </c>
      <c r="D103" s="32">
        <v>90000</v>
      </c>
    </row>
    <row r="104" spans="1:4" x14ac:dyDescent="0.25">
      <c r="A104" s="24">
        <v>41830</v>
      </c>
      <c r="B104" s="2" t="s">
        <v>228</v>
      </c>
      <c r="C104" s="31" t="s">
        <v>1059</v>
      </c>
      <c r="D104" s="32">
        <v>13000</v>
      </c>
    </row>
    <row r="105" spans="1:4" x14ac:dyDescent="0.25">
      <c r="A105" s="24">
        <v>41830</v>
      </c>
      <c r="B105" s="2" t="s">
        <v>228</v>
      </c>
      <c r="C105" s="31" t="s">
        <v>1060</v>
      </c>
      <c r="D105" s="32">
        <v>380000</v>
      </c>
    </row>
    <row r="106" spans="1:4" x14ac:dyDescent="0.25">
      <c r="A106" s="24">
        <v>41830</v>
      </c>
      <c r="B106" s="2" t="s">
        <v>228</v>
      </c>
      <c r="C106" s="31" t="s">
        <v>1061</v>
      </c>
      <c r="D106" s="32">
        <v>22500</v>
      </c>
    </row>
    <row r="107" spans="1:4" x14ac:dyDescent="0.25">
      <c r="A107" s="24">
        <v>41821</v>
      </c>
      <c r="B107" s="2" t="s">
        <v>229</v>
      </c>
      <c r="C107" s="31" t="s">
        <v>1060</v>
      </c>
      <c r="D107" s="32">
        <v>20000</v>
      </c>
    </row>
    <row r="108" spans="1:4" x14ac:dyDescent="0.25">
      <c r="A108" s="24">
        <v>41821</v>
      </c>
      <c r="B108" s="2" t="s">
        <v>229</v>
      </c>
      <c r="C108" s="31" t="s">
        <v>1062</v>
      </c>
      <c r="D108" s="32">
        <v>1500</v>
      </c>
    </row>
    <row r="109" spans="1:4" x14ac:dyDescent="0.25">
      <c r="A109" s="24">
        <v>41821</v>
      </c>
      <c r="B109" s="2" t="s">
        <v>230</v>
      </c>
      <c r="C109" s="31" t="s">
        <v>1062</v>
      </c>
      <c r="D109" s="32">
        <v>45000</v>
      </c>
    </row>
    <row r="110" spans="1:4" x14ac:dyDescent="0.25">
      <c r="A110" s="24">
        <v>41821</v>
      </c>
      <c r="B110" s="2" t="s">
        <v>231</v>
      </c>
      <c r="C110" s="28" t="s">
        <v>1062</v>
      </c>
      <c r="D110" s="30">
        <v>2000</v>
      </c>
    </row>
    <row r="111" spans="1:4" x14ac:dyDescent="0.25">
      <c r="A111" s="24">
        <v>41821</v>
      </c>
      <c r="B111" s="2" t="s">
        <v>232</v>
      </c>
      <c r="C111" s="28" t="s">
        <v>1060</v>
      </c>
      <c r="D111" s="30">
        <v>8000</v>
      </c>
    </row>
    <row r="112" spans="1:4" x14ac:dyDescent="0.25">
      <c r="A112" s="24">
        <v>41821</v>
      </c>
      <c r="B112" s="2" t="s">
        <v>233</v>
      </c>
      <c r="C112" s="28" t="s">
        <v>1062</v>
      </c>
      <c r="D112" s="30">
        <v>40000</v>
      </c>
    </row>
    <row r="113" spans="1:4" x14ac:dyDescent="0.25">
      <c r="A113" s="24">
        <v>41821</v>
      </c>
      <c r="B113" s="2" t="s">
        <v>234</v>
      </c>
      <c r="C113" s="28" t="s">
        <v>1060</v>
      </c>
      <c r="D113" s="30">
        <v>20000</v>
      </c>
    </row>
    <row r="114" spans="1:4" x14ac:dyDescent="0.25">
      <c r="A114" s="24">
        <v>41821</v>
      </c>
      <c r="B114" s="2" t="s">
        <v>235</v>
      </c>
      <c r="C114" s="28" t="s">
        <v>1060</v>
      </c>
      <c r="D114" s="30">
        <v>1000</v>
      </c>
    </row>
    <row r="115" spans="1:4" x14ac:dyDescent="0.25">
      <c r="A115" s="24">
        <v>41821</v>
      </c>
      <c r="B115" s="2" t="s">
        <v>236</v>
      </c>
      <c r="C115" s="28" t="s">
        <v>1060</v>
      </c>
      <c r="D115" s="30">
        <v>50000</v>
      </c>
    </row>
    <row r="116" spans="1:4" x14ac:dyDescent="0.25">
      <c r="A116" s="24">
        <v>41821</v>
      </c>
      <c r="B116" s="2" t="s">
        <v>237</v>
      </c>
      <c r="C116" s="28" t="s">
        <v>1060</v>
      </c>
      <c r="D116" s="30">
        <v>15000</v>
      </c>
    </row>
    <row r="117" spans="1:4" x14ac:dyDescent="0.25">
      <c r="A117" s="24">
        <v>41821</v>
      </c>
      <c r="B117" s="2" t="s">
        <v>237</v>
      </c>
      <c r="C117" s="28" t="s">
        <v>1062</v>
      </c>
      <c r="D117" s="30">
        <v>25000</v>
      </c>
    </row>
    <row r="118" spans="1:4" x14ac:dyDescent="0.25">
      <c r="A118" s="16">
        <v>41835</v>
      </c>
      <c r="B118" s="2" t="s">
        <v>238</v>
      </c>
      <c r="C118" s="28" t="s">
        <v>1057</v>
      </c>
      <c r="D118" s="30">
        <v>31000</v>
      </c>
    </row>
    <row r="119" spans="1:4" x14ac:dyDescent="0.25">
      <c r="A119" s="16">
        <v>41835</v>
      </c>
      <c r="B119" s="2" t="s">
        <v>239</v>
      </c>
      <c r="C119" s="28" t="s">
        <v>1057</v>
      </c>
      <c r="D119" s="30">
        <v>250</v>
      </c>
    </row>
    <row r="120" spans="1:4" x14ac:dyDescent="0.25">
      <c r="A120" s="16">
        <v>41835</v>
      </c>
      <c r="B120" s="2" t="s">
        <v>238</v>
      </c>
      <c r="C120" s="28" t="s">
        <v>1058</v>
      </c>
      <c r="D120" s="30">
        <v>68000</v>
      </c>
    </row>
    <row r="121" spans="1:4" x14ac:dyDescent="0.25">
      <c r="A121" s="16">
        <v>41835</v>
      </c>
      <c r="B121" s="2" t="s">
        <v>239</v>
      </c>
      <c r="C121" s="28" t="s">
        <v>1058</v>
      </c>
      <c r="D121" s="30">
        <v>450</v>
      </c>
    </row>
    <row r="122" spans="1:4" x14ac:dyDescent="0.25">
      <c r="A122" s="16">
        <v>41835</v>
      </c>
      <c r="B122" s="2" t="s">
        <v>238</v>
      </c>
      <c r="C122" s="28" t="s">
        <v>1059</v>
      </c>
      <c r="D122" s="30">
        <v>27200</v>
      </c>
    </row>
    <row r="123" spans="1:4" x14ac:dyDescent="0.25">
      <c r="A123" s="16">
        <v>41835</v>
      </c>
      <c r="B123" s="2" t="s">
        <v>239</v>
      </c>
      <c r="C123" s="28" t="s">
        <v>1059</v>
      </c>
      <c r="D123" s="30">
        <v>200</v>
      </c>
    </row>
    <row r="124" spans="1:4" x14ac:dyDescent="0.25">
      <c r="A124" s="16">
        <v>41835</v>
      </c>
      <c r="B124" s="2" t="s">
        <v>238</v>
      </c>
      <c r="C124" s="28" t="s">
        <v>1060</v>
      </c>
      <c r="D124" s="30">
        <v>355000</v>
      </c>
    </row>
    <row r="125" spans="1:4" x14ac:dyDescent="0.25">
      <c r="A125" s="16">
        <v>41835</v>
      </c>
      <c r="B125" s="2" t="s">
        <v>239</v>
      </c>
      <c r="C125" s="28" t="s">
        <v>1060</v>
      </c>
      <c r="D125" s="30">
        <v>6000</v>
      </c>
    </row>
    <row r="126" spans="1:4" x14ac:dyDescent="0.25">
      <c r="A126" s="16">
        <v>41835</v>
      </c>
      <c r="B126" s="2" t="s">
        <v>238</v>
      </c>
      <c r="C126" s="28" t="s">
        <v>1061</v>
      </c>
      <c r="D126" s="30">
        <v>46500</v>
      </c>
    </row>
    <row r="127" spans="1:4" x14ac:dyDescent="0.25">
      <c r="A127" s="16">
        <v>41835</v>
      </c>
      <c r="B127" s="2" t="s">
        <v>239</v>
      </c>
      <c r="C127" s="28" t="s">
        <v>1061</v>
      </c>
      <c r="D127" s="30">
        <v>400</v>
      </c>
    </row>
    <row r="128" spans="1:4" x14ac:dyDescent="0.25">
      <c r="A128" s="16">
        <v>41861</v>
      </c>
      <c r="B128" s="2" t="s">
        <v>212</v>
      </c>
      <c r="C128" s="28" t="s">
        <v>1057</v>
      </c>
      <c r="D128" s="30">
        <v>1534</v>
      </c>
    </row>
    <row r="129" spans="1:4" x14ac:dyDescent="0.25">
      <c r="A129" s="16">
        <v>41861</v>
      </c>
      <c r="B129" s="2" t="s">
        <v>213</v>
      </c>
      <c r="C129" s="28" t="s">
        <v>1057</v>
      </c>
      <c r="D129" s="30">
        <v>4981.6000000000004</v>
      </c>
    </row>
    <row r="130" spans="1:4" x14ac:dyDescent="0.25">
      <c r="A130" s="16">
        <v>41852</v>
      </c>
      <c r="B130" s="2" t="s">
        <v>214</v>
      </c>
      <c r="C130" s="28" t="s">
        <v>1057</v>
      </c>
      <c r="D130" s="30">
        <v>40000</v>
      </c>
    </row>
    <row r="131" spans="1:4" x14ac:dyDescent="0.25">
      <c r="A131" s="16">
        <v>41852</v>
      </c>
      <c r="B131" s="2" t="s">
        <v>215</v>
      </c>
      <c r="C131" s="28" t="s">
        <v>1057</v>
      </c>
      <c r="D131" s="30">
        <v>6300</v>
      </c>
    </row>
    <row r="132" spans="1:4" x14ac:dyDescent="0.25">
      <c r="A132" s="16">
        <v>41861</v>
      </c>
      <c r="B132" s="2" t="s">
        <v>212</v>
      </c>
      <c r="C132" s="28" t="s">
        <v>1058</v>
      </c>
      <c r="D132" s="30">
        <v>14236</v>
      </c>
    </row>
    <row r="133" spans="1:4" x14ac:dyDescent="0.25">
      <c r="A133" s="16">
        <v>41861</v>
      </c>
      <c r="B133" s="2" t="s">
        <v>213</v>
      </c>
      <c r="C133" s="28" t="s">
        <v>1058</v>
      </c>
      <c r="D133" s="30">
        <v>3480</v>
      </c>
    </row>
    <row r="134" spans="1:4" x14ac:dyDescent="0.25">
      <c r="A134" s="16">
        <v>41852</v>
      </c>
      <c r="B134" s="2" t="s">
        <v>215</v>
      </c>
      <c r="C134" s="28" t="s">
        <v>1058</v>
      </c>
      <c r="D134" s="30">
        <v>2400</v>
      </c>
    </row>
    <row r="135" spans="1:4" x14ac:dyDescent="0.25">
      <c r="A135" s="16">
        <v>41861</v>
      </c>
      <c r="B135" s="2" t="s">
        <v>213</v>
      </c>
      <c r="C135" s="28" t="s">
        <v>1059</v>
      </c>
      <c r="D135" s="30">
        <v>14000</v>
      </c>
    </row>
    <row r="136" spans="1:4" x14ac:dyDescent="0.25">
      <c r="A136" s="16">
        <v>41852</v>
      </c>
      <c r="B136" s="2" t="s">
        <v>215</v>
      </c>
      <c r="C136" s="28" t="s">
        <v>1059</v>
      </c>
      <c r="D136" s="30">
        <v>2400</v>
      </c>
    </row>
    <row r="137" spans="1:4" x14ac:dyDescent="0.25">
      <c r="A137" s="16">
        <v>41861</v>
      </c>
      <c r="B137" s="2" t="s">
        <v>213</v>
      </c>
      <c r="C137" s="28" t="s">
        <v>1060</v>
      </c>
      <c r="D137" s="30">
        <v>588800</v>
      </c>
    </row>
    <row r="138" spans="1:4" x14ac:dyDescent="0.25">
      <c r="A138" s="16">
        <v>41852</v>
      </c>
      <c r="B138" s="2" t="s">
        <v>215</v>
      </c>
      <c r="C138" s="28" t="s">
        <v>1060</v>
      </c>
      <c r="D138" s="30">
        <v>20700</v>
      </c>
    </row>
    <row r="139" spans="1:4" x14ac:dyDescent="0.25">
      <c r="A139" s="16">
        <v>41852</v>
      </c>
      <c r="B139" s="2" t="s">
        <v>215</v>
      </c>
      <c r="C139" s="28" t="s">
        <v>1061</v>
      </c>
      <c r="D139" s="30">
        <v>2550</v>
      </c>
    </row>
    <row r="140" spans="1:4" x14ac:dyDescent="0.25">
      <c r="A140" s="16">
        <v>41852</v>
      </c>
      <c r="B140" s="2" t="s">
        <v>214</v>
      </c>
      <c r="C140" s="28" t="s">
        <v>1062</v>
      </c>
      <c r="D140" s="30">
        <v>3000</v>
      </c>
    </row>
    <row r="141" spans="1:4" x14ac:dyDescent="0.25">
      <c r="A141" s="16">
        <v>41861</v>
      </c>
      <c r="B141" s="2" t="s">
        <v>216</v>
      </c>
      <c r="C141" s="31" t="s">
        <v>1057</v>
      </c>
      <c r="D141" s="32">
        <v>53000</v>
      </c>
    </row>
    <row r="142" spans="1:4" x14ac:dyDescent="0.25">
      <c r="A142" s="16">
        <v>41861</v>
      </c>
      <c r="B142" s="2" t="s">
        <v>216</v>
      </c>
      <c r="C142" s="28" t="s">
        <v>1058</v>
      </c>
      <c r="D142" s="30">
        <v>175000</v>
      </c>
    </row>
    <row r="143" spans="1:4" x14ac:dyDescent="0.25">
      <c r="A143" s="16">
        <v>41861</v>
      </c>
      <c r="B143" s="2" t="s">
        <v>216</v>
      </c>
      <c r="C143" s="28" t="s">
        <v>1059</v>
      </c>
      <c r="D143" s="30">
        <v>50000</v>
      </c>
    </row>
    <row r="144" spans="1:4" x14ac:dyDescent="0.25">
      <c r="A144" s="16">
        <v>41861</v>
      </c>
      <c r="B144" s="2" t="s">
        <v>216</v>
      </c>
      <c r="C144" s="28" t="s">
        <v>1060</v>
      </c>
      <c r="D144" s="30">
        <v>2600000</v>
      </c>
    </row>
    <row r="145" spans="1:4" x14ac:dyDescent="0.25">
      <c r="A145" s="16">
        <v>41861</v>
      </c>
      <c r="B145" s="2" t="s">
        <v>216</v>
      </c>
      <c r="C145" s="28" t="s">
        <v>1061</v>
      </c>
      <c r="D145" s="30">
        <v>155000</v>
      </c>
    </row>
    <row r="146" spans="1:4" x14ac:dyDescent="0.25">
      <c r="A146" s="16">
        <v>41861</v>
      </c>
      <c r="B146" s="2" t="s">
        <v>216</v>
      </c>
      <c r="C146" s="28" t="s">
        <v>1062</v>
      </c>
      <c r="D146" s="30">
        <v>2900000</v>
      </c>
    </row>
    <row r="147" spans="1:4" x14ac:dyDescent="0.25">
      <c r="A147" s="16">
        <v>41852</v>
      </c>
      <c r="B147" s="2" t="s">
        <v>217</v>
      </c>
      <c r="C147" s="28" t="s">
        <v>1062</v>
      </c>
      <c r="D147" s="30">
        <v>1000</v>
      </c>
    </row>
    <row r="148" spans="1:4" x14ac:dyDescent="0.25">
      <c r="A148" s="16">
        <v>41852</v>
      </c>
      <c r="B148" s="2" t="s">
        <v>218</v>
      </c>
      <c r="C148" s="28" t="s">
        <v>1062</v>
      </c>
      <c r="D148" s="30">
        <v>2000</v>
      </c>
    </row>
    <row r="149" spans="1:4" x14ac:dyDescent="0.25">
      <c r="A149" s="16">
        <v>41852</v>
      </c>
      <c r="B149" s="2" t="s">
        <v>219</v>
      </c>
      <c r="C149" s="31" t="s">
        <v>1060</v>
      </c>
      <c r="D149" s="32">
        <v>17000</v>
      </c>
    </row>
    <row r="150" spans="1:4" x14ac:dyDescent="0.25">
      <c r="A150" s="16">
        <v>41852</v>
      </c>
      <c r="B150" s="2" t="s">
        <v>220</v>
      </c>
      <c r="C150" s="31" t="s">
        <v>1058</v>
      </c>
      <c r="D150" s="32">
        <v>33000</v>
      </c>
    </row>
    <row r="151" spans="1:4" x14ac:dyDescent="0.25">
      <c r="A151" s="16">
        <v>41852</v>
      </c>
      <c r="B151" s="2" t="s">
        <v>220</v>
      </c>
      <c r="C151" s="31" t="s">
        <v>1060</v>
      </c>
      <c r="D151" s="32">
        <v>300000</v>
      </c>
    </row>
    <row r="152" spans="1:4" x14ac:dyDescent="0.25">
      <c r="A152" s="16">
        <v>41852</v>
      </c>
      <c r="B152" s="2" t="s">
        <v>220</v>
      </c>
      <c r="C152" s="31" t="s">
        <v>1062</v>
      </c>
      <c r="D152" s="32">
        <v>25000</v>
      </c>
    </row>
    <row r="153" spans="1:4" x14ac:dyDescent="0.25">
      <c r="A153" s="16">
        <v>41852</v>
      </c>
      <c r="B153" s="2" t="s">
        <v>221</v>
      </c>
      <c r="C153" s="28" t="s">
        <v>1057</v>
      </c>
      <c r="D153" s="30">
        <v>700</v>
      </c>
    </row>
    <row r="154" spans="1:4" x14ac:dyDescent="0.25">
      <c r="A154" s="16">
        <v>41852</v>
      </c>
      <c r="B154" s="2" t="s">
        <v>222</v>
      </c>
      <c r="C154" s="28" t="s">
        <v>1060</v>
      </c>
      <c r="D154" s="30">
        <v>3500</v>
      </c>
    </row>
    <row r="155" spans="1:4" x14ac:dyDescent="0.25">
      <c r="A155" s="16">
        <v>41852</v>
      </c>
      <c r="B155" s="2" t="s">
        <v>223</v>
      </c>
      <c r="C155" s="31" t="s">
        <v>1060</v>
      </c>
      <c r="D155" s="32">
        <v>21500</v>
      </c>
    </row>
    <row r="156" spans="1:4" x14ac:dyDescent="0.25">
      <c r="A156" s="16">
        <v>41852</v>
      </c>
      <c r="B156" s="2" t="s">
        <v>224</v>
      </c>
      <c r="C156" s="31" t="s">
        <v>1057</v>
      </c>
      <c r="D156" s="32">
        <v>450</v>
      </c>
    </row>
    <row r="157" spans="1:4" x14ac:dyDescent="0.25">
      <c r="A157" s="16">
        <v>41852</v>
      </c>
      <c r="B157" s="2" t="s">
        <v>224</v>
      </c>
      <c r="C157" s="31" t="s">
        <v>1059</v>
      </c>
      <c r="D157" s="32">
        <v>450</v>
      </c>
    </row>
    <row r="158" spans="1:4" x14ac:dyDescent="0.25">
      <c r="A158" s="16">
        <v>41852</v>
      </c>
      <c r="B158" s="2" t="s">
        <v>225</v>
      </c>
      <c r="C158" s="31" t="s">
        <v>1062</v>
      </c>
      <c r="D158" s="32">
        <v>9000</v>
      </c>
    </row>
    <row r="159" spans="1:4" x14ac:dyDescent="0.25">
      <c r="A159" s="16">
        <v>41879</v>
      </c>
      <c r="B159" s="2" t="s">
        <v>226</v>
      </c>
      <c r="C159" s="28" t="s">
        <v>1057</v>
      </c>
      <c r="D159" s="32">
        <v>85000</v>
      </c>
    </row>
    <row r="160" spans="1:4" x14ac:dyDescent="0.25">
      <c r="A160" s="24">
        <v>41871</v>
      </c>
      <c r="B160" s="2" t="s">
        <v>227</v>
      </c>
      <c r="C160" s="28" t="s">
        <v>1057</v>
      </c>
      <c r="D160" s="32">
        <v>100000</v>
      </c>
    </row>
    <row r="161" spans="1:4" x14ac:dyDescent="0.25">
      <c r="A161" s="24">
        <v>41861</v>
      </c>
      <c r="B161" s="2" t="s">
        <v>228</v>
      </c>
      <c r="C161" s="31" t="s">
        <v>1057</v>
      </c>
      <c r="D161" s="32">
        <v>15000</v>
      </c>
    </row>
    <row r="162" spans="1:4" x14ac:dyDescent="0.25">
      <c r="A162" s="16">
        <v>41879</v>
      </c>
      <c r="B162" s="2" t="s">
        <v>226</v>
      </c>
      <c r="C162" s="28" t="s">
        <v>1058</v>
      </c>
      <c r="D162" s="32">
        <v>3000</v>
      </c>
    </row>
    <row r="163" spans="1:4" x14ac:dyDescent="0.25">
      <c r="A163" s="24">
        <v>41871</v>
      </c>
      <c r="B163" s="2" t="s">
        <v>227</v>
      </c>
      <c r="C163" s="28" t="s">
        <v>1058</v>
      </c>
      <c r="D163" s="32">
        <v>30000</v>
      </c>
    </row>
    <row r="164" spans="1:4" x14ac:dyDescent="0.25">
      <c r="A164" s="24">
        <v>41861</v>
      </c>
      <c r="B164" s="2" t="s">
        <v>228</v>
      </c>
      <c r="C164" s="31" t="s">
        <v>1058</v>
      </c>
      <c r="D164" s="32">
        <v>30000</v>
      </c>
    </row>
    <row r="165" spans="1:4" x14ac:dyDescent="0.25">
      <c r="A165" s="16">
        <v>41879</v>
      </c>
      <c r="B165" s="2" t="s">
        <v>226</v>
      </c>
      <c r="C165" s="28" t="s">
        <v>1059</v>
      </c>
      <c r="D165" s="32">
        <v>100000</v>
      </c>
    </row>
    <row r="166" spans="1:4" x14ac:dyDescent="0.25">
      <c r="A166" s="24">
        <v>41871</v>
      </c>
      <c r="B166" s="2" t="s">
        <v>227</v>
      </c>
      <c r="C166" s="28" t="s">
        <v>1059</v>
      </c>
      <c r="D166" s="32">
        <v>90000</v>
      </c>
    </row>
    <row r="167" spans="1:4" x14ac:dyDescent="0.25">
      <c r="A167" s="24">
        <v>41861</v>
      </c>
      <c r="B167" s="2" t="s">
        <v>228</v>
      </c>
      <c r="C167" s="31" t="s">
        <v>1059</v>
      </c>
      <c r="D167" s="32">
        <v>13000</v>
      </c>
    </row>
    <row r="168" spans="1:4" x14ac:dyDescent="0.25">
      <c r="A168" s="24">
        <v>41861</v>
      </c>
      <c r="B168" s="2" t="s">
        <v>228</v>
      </c>
      <c r="C168" s="31" t="s">
        <v>1060</v>
      </c>
      <c r="D168" s="32">
        <v>380000</v>
      </c>
    </row>
    <row r="169" spans="1:4" x14ac:dyDescent="0.25">
      <c r="A169" s="24">
        <v>41861</v>
      </c>
      <c r="B169" s="2" t="s">
        <v>228</v>
      </c>
      <c r="C169" s="31" t="s">
        <v>1061</v>
      </c>
      <c r="D169" s="32">
        <v>22500</v>
      </c>
    </row>
    <row r="170" spans="1:4" x14ac:dyDescent="0.25">
      <c r="A170" s="24">
        <v>41852</v>
      </c>
      <c r="B170" s="2" t="s">
        <v>229</v>
      </c>
      <c r="C170" s="31" t="s">
        <v>1060</v>
      </c>
      <c r="D170" s="32">
        <v>20000</v>
      </c>
    </row>
    <row r="171" spans="1:4" x14ac:dyDescent="0.25">
      <c r="A171" s="24">
        <v>41852</v>
      </c>
      <c r="B171" s="2" t="s">
        <v>229</v>
      </c>
      <c r="C171" s="31" t="s">
        <v>1062</v>
      </c>
      <c r="D171" s="32">
        <v>1500</v>
      </c>
    </row>
    <row r="172" spans="1:4" x14ac:dyDescent="0.25">
      <c r="A172" s="24">
        <v>41852</v>
      </c>
      <c r="B172" s="2" t="s">
        <v>230</v>
      </c>
      <c r="C172" s="31" t="s">
        <v>1062</v>
      </c>
      <c r="D172" s="32">
        <v>45000</v>
      </c>
    </row>
    <row r="173" spans="1:4" x14ac:dyDescent="0.25">
      <c r="A173" s="24">
        <v>41852</v>
      </c>
      <c r="B173" s="2" t="s">
        <v>231</v>
      </c>
      <c r="C173" s="28" t="s">
        <v>1062</v>
      </c>
      <c r="D173" s="30">
        <v>2000</v>
      </c>
    </row>
    <row r="174" spans="1:4" x14ac:dyDescent="0.25">
      <c r="A174" s="24">
        <v>41852</v>
      </c>
      <c r="B174" s="2" t="s">
        <v>232</v>
      </c>
      <c r="C174" s="28" t="s">
        <v>1060</v>
      </c>
      <c r="D174" s="30">
        <v>8000</v>
      </c>
    </row>
    <row r="175" spans="1:4" x14ac:dyDescent="0.25">
      <c r="A175" s="24">
        <v>41852</v>
      </c>
      <c r="B175" s="2" t="s">
        <v>233</v>
      </c>
      <c r="C175" s="28" t="s">
        <v>1062</v>
      </c>
      <c r="D175" s="30">
        <v>40000</v>
      </c>
    </row>
    <row r="176" spans="1:4" x14ac:dyDescent="0.25">
      <c r="A176" s="24">
        <v>41852</v>
      </c>
      <c r="B176" s="2" t="s">
        <v>234</v>
      </c>
      <c r="C176" s="28" t="s">
        <v>1060</v>
      </c>
      <c r="D176" s="30">
        <v>20000</v>
      </c>
    </row>
    <row r="177" spans="1:4" x14ac:dyDescent="0.25">
      <c r="A177" s="24">
        <v>41852</v>
      </c>
      <c r="B177" s="2" t="s">
        <v>235</v>
      </c>
      <c r="C177" s="28" t="s">
        <v>1060</v>
      </c>
      <c r="D177" s="30">
        <v>1000</v>
      </c>
    </row>
    <row r="178" spans="1:4" x14ac:dyDescent="0.25">
      <c r="A178" s="24">
        <v>41852</v>
      </c>
      <c r="B178" s="2" t="s">
        <v>236</v>
      </c>
      <c r="C178" s="28" t="s">
        <v>1060</v>
      </c>
      <c r="D178" s="30">
        <v>50000</v>
      </c>
    </row>
    <row r="179" spans="1:4" x14ac:dyDescent="0.25">
      <c r="A179" s="24">
        <v>41852</v>
      </c>
      <c r="B179" s="2" t="s">
        <v>237</v>
      </c>
      <c r="C179" s="28" t="s">
        <v>1060</v>
      </c>
      <c r="D179" s="30">
        <v>15000</v>
      </c>
    </row>
    <row r="180" spans="1:4" x14ac:dyDescent="0.25">
      <c r="A180" s="24">
        <v>41852</v>
      </c>
      <c r="B180" s="2" t="s">
        <v>237</v>
      </c>
      <c r="C180" s="28" t="s">
        <v>1062</v>
      </c>
      <c r="D180" s="30">
        <v>25000</v>
      </c>
    </row>
    <row r="181" spans="1:4" x14ac:dyDescent="0.25">
      <c r="A181" s="16">
        <v>41866</v>
      </c>
      <c r="B181" s="2" t="s">
        <v>238</v>
      </c>
      <c r="C181" s="28" t="s">
        <v>1057</v>
      </c>
      <c r="D181" s="30">
        <v>31000</v>
      </c>
    </row>
    <row r="182" spans="1:4" x14ac:dyDescent="0.25">
      <c r="A182" s="16">
        <v>41866</v>
      </c>
      <c r="B182" s="2" t="s">
        <v>239</v>
      </c>
      <c r="C182" s="28" t="s">
        <v>1057</v>
      </c>
      <c r="D182" s="30">
        <v>250</v>
      </c>
    </row>
    <row r="183" spans="1:4" x14ac:dyDescent="0.25">
      <c r="A183" s="16">
        <v>41866</v>
      </c>
      <c r="B183" s="2" t="s">
        <v>238</v>
      </c>
      <c r="C183" s="28" t="s">
        <v>1058</v>
      </c>
      <c r="D183" s="30">
        <v>68000</v>
      </c>
    </row>
    <row r="184" spans="1:4" x14ac:dyDescent="0.25">
      <c r="A184" s="16">
        <v>41866</v>
      </c>
      <c r="B184" s="2" t="s">
        <v>239</v>
      </c>
      <c r="C184" s="28" t="s">
        <v>1058</v>
      </c>
      <c r="D184" s="30">
        <v>450</v>
      </c>
    </row>
    <row r="185" spans="1:4" x14ac:dyDescent="0.25">
      <c r="A185" s="16">
        <v>41866</v>
      </c>
      <c r="B185" s="2" t="s">
        <v>238</v>
      </c>
      <c r="C185" s="28" t="s">
        <v>1059</v>
      </c>
      <c r="D185" s="30">
        <v>27200</v>
      </c>
    </row>
    <row r="186" spans="1:4" x14ac:dyDescent="0.25">
      <c r="A186" s="16">
        <v>41866</v>
      </c>
      <c r="B186" s="2" t="s">
        <v>239</v>
      </c>
      <c r="C186" s="28" t="s">
        <v>1059</v>
      </c>
      <c r="D186" s="30">
        <v>200</v>
      </c>
    </row>
    <row r="187" spans="1:4" x14ac:dyDescent="0.25">
      <c r="A187" s="16">
        <v>41866</v>
      </c>
      <c r="B187" s="2" t="s">
        <v>238</v>
      </c>
      <c r="C187" s="28" t="s">
        <v>1060</v>
      </c>
      <c r="D187" s="30">
        <v>355000</v>
      </c>
    </row>
    <row r="188" spans="1:4" x14ac:dyDescent="0.25">
      <c r="A188" s="16">
        <v>41866</v>
      </c>
      <c r="B188" s="2" t="s">
        <v>239</v>
      </c>
      <c r="C188" s="28" t="s">
        <v>1060</v>
      </c>
      <c r="D188" s="30">
        <v>6000</v>
      </c>
    </row>
    <row r="189" spans="1:4" x14ac:dyDescent="0.25">
      <c r="A189" s="16">
        <v>41866</v>
      </c>
      <c r="B189" s="2" t="s">
        <v>238</v>
      </c>
      <c r="C189" s="28" t="s">
        <v>1061</v>
      </c>
      <c r="D189" s="30">
        <v>46500</v>
      </c>
    </row>
    <row r="190" spans="1:4" x14ac:dyDescent="0.25">
      <c r="A190" s="16">
        <v>41866</v>
      </c>
      <c r="B190" s="2" t="s">
        <v>239</v>
      </c>
      <c r="C190" s="28" t="s">
        <v>1061</v>
      </c>
      <c r="D190" s="30">
        <v>400</v>
      </c>
    </row>
    <row r="191" spans="1:4" x14ac:dyDescent="0.25">
      <c r="A191" s="16">
        <v>41892</v>
      </c>
      <c r="B191" s="2" t="s">
        <v>212</v>
      </c>
      <c r="C191" s="28" t="s">
        <v>1057</v>
      </c>
      <c r="D191" s="30">
        <v>1534</v>
      </c>
    </row>
    <row r="192" spans="1:4" x14ac:dyDescent="0.25">
      <c r="A192" s="16">
        <v>41892</v>
      </c>
      <c r="B192" s="2" t="s">
        <v>213</v>
      </c>
      <c r="C192" s="28" t="s">
        <v>1057</v>
      </c>
      <c r="D192" s="30">
        <v>4981.6000000000004</v>
      </c>
    </row>
    <row r="193" spans="1:4" x14ac:dyDescent="0.25">
      <c r="A193" s="16">
        <v>41883</v>
      </c>
      <c r="B193" s="2" t="s">
        <v>214</v>
      </c>
      <c r="C193" s="28" t="s">
        <v>1057</v>
      </c>
      <c r="D193" s="30">
        <v>40000</v>
      </c>
    </row>
    <row r="194" spans="1:4" x14ac:dyDescent="0.25">
      <c r="A194" s="16">
        <v>41883</v>
      </c>
      <c r="B194" s="2" t="s">
        <v>215</v>
      </c>
      <c r="C194" s="28" t="s">
        <v>1057</v>
      </c>
      <c r="D194" s="30">
        <v>6300</v>
      </c>
    </row>
    <row r="195" spans="1:4" x14ac:dyDescent="0.25">
      <c r="A195" s="16">
        <v>41892</v>
      </c>
      <c r="B195" s="2" t="s">
        <v>212</v>
      </c>
      <c r="C195" s="28" t="s">
        <v>1058</v>
      </c>
      <c r="D195" s="30">
        <v>14236</v>
      </c>
    </row>
    <row r="196" spans="1:4" x14ac:dyDescent="0.25">
      <c r="A196" s="16">
        <v>41892</v>
      </c>
      <c r="B196" s="2" t="s">
        <v>213</v>
      </c>
      <c r="C196" s="28" t="s">
        <v>1058</v>
      </c>
      <c r="D196" s="30">
        <v>3480</v>
      </c>
    </row>
    <row r="197" spans="1:4" x14ac:dyDescent="0.25">
      <c r="A197" s="16">
        <v>41883</v>
      </c>
      <c r="B197" s="2" t="s">
        <v>215</v>
      </c>
      <c r="C197" s="28" t="s">
        <v>1058</v>
      </c>
      <c r="D197" s="30">
        <v>2400</v>
      </c>
    </row>
    <row r="198" spans="1:4" x14ac:dyDescent="0.25">
      <c r="A198" s="16">
        <v>41892</v>
      </c>
      <c r="B198" s="2" t="s">
        <v>213</v>
      </c>
      <c r="C198" s="28" t="s">
        <v>1059</v>
      </c>
      <c r="D198" s="30">
        <v>14000</v>
      </c>
    </row>
    <row r="199" spans="1:4" x14ac:dyDescent="0.25">
      <c r="A199" s="16">
        <v>41883</v>
      </c>
      <c r="B199" s="2" t="s">
        <v>215</v>
      </c>
      <c r="C199" s="28" t="s">
        <v>1059</v>
      </c>
      <c r="D199" s="30">
        <v>2400</v>
      </c>
    </row>
    <row r="200" spans="1:4" x14ac:dyDescent="0.25">
      <c r="A200" s="16">
        <v>41892</v>
      </c>
      <c r="B200" s="2" t="s">
        <v>213</v>
      </c>
      <c r="C200" s="28" t="s">
        <v>1060</v>
      </c>
      <c r="D200" s="30">
        <v>588800</v>
      </c>
    </row>
    <row r="201" spans="1:4" x14ac:dyDescent="0.25">
      <c r="A201" s="16">
        <v>41883</v>
      </c>
      <c r="B201" s="2" t="s">
        <v>215</v>
      </c>
      <c r="C201" s="28" t="s">
        <v>1060</v>
      </c>
      <c r="D201" s="30">
        <v>20700</v>
      </c>
    </row>
    <row r="202" spans="1:4" x14ac:dyDescent="0.25">
      <c r="A202" s="16">
        <v>41883</v>
      </c>
      <c r="B202" s="2" t="s">
        <v>215</v>
      </c>
      <c r="C202" s="28" t="s">
        <v>1061</v>
      </c>
      <c r="D202" s="30">
        <v>2550</v>
      </c>
    </row>
    <row r="203" spans="1:4" x14ac:dyDescent="0.25">
      <c r="A203" s="16">
        <v>41883</v>
      </c>
      <c r="B203" s="2" t="s">
        <v>214</v>
      </c>
      <c r="C203" s="28" t="s">
        <v>1062</v>
      </c>
      <c r="D203" s="30">
        <v>3000</v>
      </c>
    </row>
    <row r="204" spans="1:4" x14ac:dyDescent="0.25">
      <c r="A204" s="16">
        <v>41892</v>
      </c>
      <c r="B204" s="2" t="s">
        <v>216</v>
      </c>
      <c r="C204" s="31" t="s">
        <v>1057</v>
      </c>
      <c r="D204" s="32">
        <v>53000</v>
      </c>
    </row>
    <row r="205" spans="1:4" x14ac:dyDescent="0.25">
      <c r="A205" s="16">
        <v>41892</v>
      </c>
      <c r="B205" s="2" t="s">
        <v>216</v>
      </c>
      <c r="C205" s="28" t="s">
        <v>1058</v>
      </c>
      <c r="D205" s="30">
        <v>175000</v>
      </c>
    </row>
    <row r="206" spans="1:4" x14ac:dyDescent="0.25">
      <c r="A206" s="16">
        <v>41892</v>
      </c>
      <c r="B206" s="2" t="s">
        <v>216</v>
      </c>
      <c r="C206" s="28" t="s">
        <v>1059</v>
      </c>
      <c r="D206" s="30">
        <v>50000</v>
      </c>
    </row>
    <row r="207" spans="1:4" x14ac:dyDescent="0.25">
      <c r="A207" s="16">
        <v>41892</v>
      </c>
      <c r="B207" s="2" t="s">
        <v>216</v>
      </c>
      <c r="C207" s="28" t="s">
        <v>1060</v>
      </c>
      <c r="D207" s="30">
        <v>2600000</v>
      </c>
    </row>
    <row r="208" spans="1:4" x14ac:dyDescent="0.25">
      <c r="A208" s="16">
        <v>41892</v>
      </c>
      <c r="B208" s="2" t="s">
        <v>216</v>
      </c>
      <c r="C208" s="28" t="s">
        <v>1061</v>
      </c>
      <c r="D208" s="30">
        <v>155000</v>
      </c>
    </row>
    <row r="209" spans="1:4" x14ac:dyDescent="0.25">
      <c r="A209" s="16">
        <v>41892</v>
      </c>
      <c r="B209" s="2" t="s">
        <v>216</v>
      </c>
      <c r="C209" s="28" t="s">
        <v>1062</v>
      </c>
      <c r="D209" s="30">
        <v>2900000</v>
      </c>
    </row>
    <row r="210" spans="1:4" x14ac:dyDescent="0.25">
      <c r="A210" s="16">
        <v>41883</v>
      </c>
      <c r="B210" s="2" t="s">
        <v>217</v>
      </c>
      <c r="C210" s="28" t="s">
        <v>1062</v>
      </c>
      <c r="D210" s="30">
        <v>1000</v>
      </c>
    </row>
    <row r="211" spans="1:4" x14ac:dyDescent="0.25">
      <c r="A211" s="16">
        <v>41883</v>
      </c>
      <c r="B211" s="2" t="s">
        <v>218</v>
      </c>
      <c r="C211" s="28" t="s">
        <v>1062</v>
      </c>
      <c r="D211" s="30">
        <v>2000</v>
      </c>
    </row>
    <row r="212" spans="1:4" x14ac:dyDescent="0.25">
      <c r="A212" s="16">
        <v>41883</v>
      </c>
      <c r="B212" s="2" t="s">
        <v>219</v>
      </c>
      <c r="C212" s="31" t="s">
        <v>1060</v>
      </c>
      <c r="D212" s="32">
        <v>17000</v>
      </c>
    </row>
    <row r="213" spans="1:4" x14ac:dyDescent="0.25">
      <c r="A213" s="16">
        <v>41883</v>
      </c>
      <c r="B213" s="2" t="s">
        <v>220</v>
      </c>
      <c r="C213" s="31" t="s">
        <v>1058</v>
      </c>
      <c r="D213" s="32">
        <v>33000</v>
      </c>
    </row>
    <row r="214" spans="1:4" x14ac:dyDescent="0.25">
      <c r="A214" s="16">
        <v>41883</v>
      </c>
      <c r="B214" s="2" t="s">
        <v>220</v>
      </c>
      <c r="C214" s="31" t="s">
        <v>1060</v>
      </c>
      <c r="D214" s="32">
        <v>300000</v>
      </c>
    </row>
    <row r="215" spans="1:4" x14ac:dyDescent="0.25">
      <c r="A215" s="16">
        <v>41883</v>
      </c>
      <c r="B215" s="2" t="s">
        <v>220</v>
      </c>
      <c r="C215" s="31" t="s">
        <v>1062</v>
      </c>
      <c r="D215" s="32">
        <v>25000</v>
      </c>
    </row>
    <row r="216" spans="1:4" x14ac:dyDescent="0.25">
      <c r="A216" s="16">
        <v>41883</v>
      </c>
      <c r="B216" s="2" t="s">
        <v>221</v>
      </c>
      <c r="C216" s="28" t="s">
        <v>1057</v>
      </c>
      <c r="D216" s="30">
        <v>700</v>
      </c>
    </row>
    <row r="217" spans="1:4" x14ac:dyDescent="0.25">
      <c r="A217" s="16">
        <v>41883</v>
      </c>
      <c r="B217" s="2" t="s">
        <v>222</v>
      </c>
      <c r="C217" s="28" t="s">
        <v>1060</v>
      </c>
      <c r="D217" s="30">
        <v>3500</v>
      </c>
    </row>
    <row r="218" spans="1:4" x14ac:dyDescent="0.25">
      <c r="A218" s="16">
        <v>41883</v>
      </c>
      <c r="B218" s="2" t="s">
        <v>223</v>
      </c>
      <c r="C218" s="31" t="s">
        <v>1060</v>
      </c>
      <c r="D218" s="32">
        <v>21500</v>
      </c>
    </row>
    <row r="219" spans="1:4" x14ac:dyDescent="0.25">
      <c r="A219" s="16">
        <v>41883</v>
      </c>
      <c r="B219" s="2" t="s">
        <v>224</v>
      </c>
      <c r="C219" s="31" t="s">
        <v>1057</v>
      </c>
      <c r="D219" s="32">
        <v>450</v>
      </c>
    </row>
    <row r="220" spans="1:4" x14ac:dyDescent="0.25">
      <c r="A220" s="16">
        <v>41883</v>
      </c>
      <c r="B220" s="2" t="s">
        <v>224</v>
      </c>
      <c r="C220" s="31" t="s">
        <v>1059</v>
      </c>
      <c r="D220" s="32">
        <v>450</v>
      </c>
    </row>
    <row r="221" spans="1:4" x14ac:dyDescent="0.25">
      <c r="A221" s="16">
        <v>41883</v>
      </c>
      <c r="B221" s="2" t="s">
        <v>225</v>
      </c>
      <c r="C221" s="31" t="s">
        <v>1062</v>
      </c>
      <c r="D221" s="32">
        <v>9000</v>
      </c>
    </row>
    <row r="222" spans="1:4" x14ac:dyDescent="0.25">
      <c r="A222" s="16">
        <v>41910</v>
      </c>
      <c r="B222" s="2" t="s">
        <v>226</v>
      </c>
      <c r="C222" s="28" t="s">
        <v>1057</v>
      </c>
      <c r="D222" s="32">
        <v>85000</v>
      </c>
    </row>
    <row r="223" spans="1:4" x14ac:dyDescent="0.25">
      <c r="A223" s="24">
        <v>41902</v>
      </c>
      <c r="B223" s="2" t="s">
        <v>227</v>
      </c>
      <c r="C223" s="28" t="s">
        <v>1057</v>
      </c>
      <c r="D223" s="32">
        <v>100000</v>
      </c>
    </row>
    <row r="224" spans="1:4" x14ac:dyDescent="0.25">
      <c r="A224" s="24">
        <v>41892</v>
      </c>
      <c r="B224" s="2" t="s">
        <v>228</v>
      </c>
      <c r="C224" s="31" t="s">
        <v>1057</v>
      </c>
      <c r="D224" s="32">
        <v>15000</v>
      </c>
    </row>
    <row r="225" spans="1:4" x14ac:dyDescent="0.25">
      <c r="A225" s="16">
        <v>41910</v>
      </c>
      <c r="B225" s="2" t="s">
        <v>226</v>
      </c>
      <c r="C225" s="28" t="s">
        <v>1058</v>
      </c>
      <c r="D225" s="32">
        <v>3000</v>
      </c>
    </row>
    <row r="226" spans="1:4" x14ac:dyDescent="0.25">
      <c r="A226" s="24">
        <v>41902</v>
      </c>
      <c r="B226" s="2" t="s">
        <v>227</v>
      </c>
      <c r="C226" s="28" t="s">
        <v>1058</v>
      </c>
      <c r="D226" s="32">
        <v>30000</v>
      </c>
    </row>
    <row r="227" spans="1:4" x14ac:dyDescent="0.25">
      <c r="A227" s="24">
        <v>41892</v>
      </c>
      <c r="B227" s="2" t="s">
        <v>228</v>
      </c>
      <c r="C227" s="31" t="s">
        <v>1058</v>
      </c>
      <c r="D227" s="32">
        <v>30000</v>
      </c>
    </row>
    <row r="228" spans="1:4" x14ac:dyDescent="0.25">
      <c r="A228" s="16">
        <v>41910</v>
      </c>
      <c r="B228" s="2" t="s">
        <v>226</v>
      </c>
      <c r="C228" s="28" t="s">
        <v>1059</v>
      </c>
      <c r="D228" s="32">
        <v>100000</v>
      </c>
    </row>
    <row r="229" spans="1:4" x14ac:dyDescent="0.25">
      <c r="A229" s="24">
        <v>41902</v>
      </c>
      <c r="B229" s="2" t="s">
        <v>227</v>
      </c>
      <c r="C229" s="28" t="s">
        <v>1059</v>
      </c>
      <c r="D229" s="32">
        <v>90000</v>
      </c>
    </row>
    <row r="230" spans="1:4" x14ac:dyDescent="0.25">
      <c r="A230" s="24">
        <v>41892</v>
      </c>
      <c r="B230" s="2" t="s">
        <v>228</v>
      </c>
      <c r="C230" s="31" t="s">
        <v>1059</v>
      </c>
      <c r="D230" s="32">
        <v>13000</v>
      </c>
    </row>
    <row r="231" spans="1:4" x14ac:dyDescent="0.25">
      <c r="A231" s="24">
        <v>41892</v>
      </c>
      <c r="B231" s="2" t="s">
        <v>228</v>
      </c>
      <c r="C231" s="31" t="s">
        <v>1060</v>
      </c>
      <c r="D231" s="32">
        <v>380000</v>
      </c>
    </row>
    <row r="232" spans="1:4" x14ac:dyDescent="0.25">
      <c r="A232" s="24">
        <v>41892</v>
      </c>
      <c r="B232" s="2" t="s">
        <v>228</v>
      </c>
      <c r="C232" s="31" t="s">
        <v>1061</v>
      </c>
      <c r="D232" s="32">
        <v>22500</v>
      </c>
    </row>
    <row r="233" spans="1:4" x14ac:dyDescent="0.25">
      <c r="A233" s="24">
        <v>41883</v>
      </c>
      <c r="B233" s="2" t="s">
        <v>229</v>
      </c>
      <c r="C233" s="31" t="s">
        <v>1060</v>
      </c>
      <c r="D233" s="32">
        <v>20000</v>
      </c>
    </row>
    <row r="234" spans="1:4" x14ac:dyDescent="0.25">
      <c r="A234" s="24">
        <v>41883</v>
      </c>
      <c r="B234" s="2" t="s">
        <v>229</v>
      </c>
      <c r="C234" s="31" t="s">
        <v>1062</v>
      </c>
      <c r="D234" s="32">
        <v>1500</v>
      </c>
    </row>
    <row r="235" spans="1:4" x14ac:dyDescent="0.25">
      <c r="A235" s="24">
        <v>41883</v>
      </c>
      <c r="B235" s="2" t="s">
        <v>230</v>
      </c>
      <c r="C235" s="31" t="s">
        <v>1062</v>
      </c>
      <c r="D235" s="32">
        <v>45000</v>
      </c>
    </row>
    <row r="236" spans="1:4" x14ac:dyDescent="0.25">
      <c r="A236" s="24">
        <v>41883</v>
      </c>
      <c r="B236" s="2" t="s">
        <v>231</v>
      </c>
      <c r="C236" s="28" t="s">
        <v>1062</v>
      </c>
      <c r="D236" s="30">
        <v>2000</v>
      </c>
    </row>
    <row r="237" spans="1:4" x14ac:dyDescent="0.25">
      <c r="A237" s="24">
        <v>41883</v>
      </c>
      <c r="B237" s="2" t="s">
        <v>232</v>
      </c>
      <c r="C237" s="28" t="s">
        <v>1060</v>
      </c>
      <c r="D237" s="30">
        <v>8000</v>
      </c>
    </row>
    <row r="238" spans="1:4" x14ac:dyDescent="0.25">
      <c r="A238" s="24">
        <v>41883</v>
      </c>
      <c r="B238" s="2" t="s">
        <v>233</v>
      </c>
      <c r="C238" s="28" t="s">
        <v>1062</v>
      </c>
      <c r="D238" s="30">
        <v>40000</v>
      </c>
    </row>
    <row r="239" spans="1:4" x14ac:dyDescent="0.25">
      <c r="A239" s="24">
        <v>41883</v>
      </c>
      <c r="B239" s="2" t="s">
        <v>234</v>
      </c>
      <c r="C239" s="28" t="s">
        <v>1060</v>
      </c>
      <c r="D239" s="30">
        <v>20000</v>
      </c>
    </row>
    <row r="240" spans="1:4" x14ac:dyDescent="0.25">
      <c r="A240" s="24">
        <v>41883</v>
      </c>
      <c r="B240" s="2" t="s">
        <v>235</v>
      </c>
      <c r="C240" s="28" t="s">
        <v>1060</v>
      </c>
      <c r="D240" s="30">
        <v>1000</v>
      </c>
    </row>
    <row r="241" spans="1:4" x14ac:dyDescent="0.25">
      <c r="A241" s="24">
        <v>41883</v>
      </c>
      <c r="B241" s="2" t="s">
        <v>236</v>
      </c>
      <c r="C241" s="28" t="s">
        <v>1060</v>
      </c>
      <c r="D241" s="30">
        <v>50000</v>
      </c>
    </row>
    <row r="242" spans="1:4" x14ac:dyDescent="0.25">
      <c r="A242" s="24">
        <v>41883</v>
      </c>
      <c r="B242" s="2" t="s">
        <v>237</v>
      </c>
      <c r="C242" s="28" t="s">
        <v>1060</v>
      </c>
      <c r="D242" s="30">
        <v>15000</v>
      </c>
    </row>
    <row r="243" spans="1:4" x14ac:dyDescent="0.25">
      <c r="A243" s="24">
        <v>41883</v>
      </c>
      <c r="B243" s="2" t="s">
        <v>237</v>
      </c>
      <c r="C243" s="28" t="s">
        <v>1062</v>
      </c>
      <c r="D243" s="30">
        <v>25000</v>
      </c>
    </row>
    <row r="244" spans="1:4" x14ac:dyDescent="0.25">
      <c r="A244" s="16">
        <v>41897</v>
      </c>
      <c r="B244" s="2" t="s">
        <v>238</v>
      </c>
      <c r="C244" s="28" t="s">
        <v>1057</v>
      </c>
      <c r="D244" s="30">
        <v>31000</v>
      </c>
    </row>
    <row r="245" spans="1:4" x14ac:dyDescent="0.25">
      <c r="A245" s="16">
        <v>41897</v>
      </c>
      <c r="B245" s="2" t="s">
        <v>239</v>
      </c>
      <c r="C245" s="28" t="s">
        <v>1057</v>
      </c>
      <c r="D245" s="30">
        <v>250</v>
      </c>
    </row>
    <row r="246" spans="1:4" x14ac:dyDescent="0.25">
      <c r="A246" s="16">
        <v>41897</v>
      </c>
      <c r="B246" s="2" t="s">
        <v>238</v>
      </c>
      <c r="C246" s="28" t="s">
        <v>1058</v>
      </c>
      <c r="D246" s="30">
        <v>68000</v>
      </c>
    </row>
    <row r="247" spans="1:4" x14ac:dyDescent="0.25">
      <c r="A247" s="16">
        <v>41897</v>
      </c>
      <c r="B247" s="2" t="s">
        <v>239</v>
      </c>
      <c r="C247" s="28" t="s">
        <v>1058</v>
      </c>
      <c r="D247" s="30">
        <v>450</v>
      </c>
    </row>
    <row r="248" spans="1:4" x14ac:dyDescent="0.25">
      <c r="A248" s="16">
        <v>41897</v>
      </c>
      <c r="B248" s="2" t="s">
        <v>238</v>
      </c>
      <c r="C248" s="28" t="s">
        <v>1059</v>
      </c>
      <c r="D248" s="30">
        <v>27200</v>
      </c>
    </row>
    <row r="249" spans="1:4" x14ac:dyDescent="0.25">
      <c r="A249" s="16">
        <v>41897</v>
      </c>
      <c r="B249" s="2" t="s">
        <v>239</v>
      </c>
      <c r="C249" s="28" t="s">
        <v>1059</v>
      </c>
      <c r="D249" s="30">
        <v>200</v>
      </c>
    </row>
    <row r="250" spans="1:4" x14ac:dyDescent="0.25">
      <c r="A250" s="16">
        <v>41897</v>
      </c>
      <c r="B250" s="2" t="s">
        <v>238</v>
      </c>
      <c r="C250" s="28" t="s">
        <v>1060</v>
      </c>
      <c r="D250" s="30">
        <v>355000</v>
      </c>
    </row>
    <row r="251" spans="1:4" x14ac:dyDescent="0.25">
      <c r="A251" s="16">
        <v>41897</v>
      </c>
      <c r="B251" s="2" t="s">
        <v>239</v>
      </c>
      <c r="C251" s="28" t="s">
        <v>1060</v>
      </c>
      <c r="D251" s="30">
        <v>6000</v>
      </c>
    </row>
    <row r="252" spans="1:4" x14ac:dyDescent="0.25">
      <c r="A252" s="16">
        <v>41897</v>
      </c>
      <c r="B252" s="2" t="s">
        <v>238</v>
      </c>
      <c r="C252" s="28" t="s">
        <v>1061</v>
      </c>
      <c r="D252" s="30">
        <v>46500</v>
      </c>
    </row>
    <row r="253" spans="1:4" x14ac:dyDescent="0.25">
      <c r="A253" s="16">
        <v>41897</v>
      </c>
      <c r="B253" s="2" t="s">
        <v>239</v>
      </c>
      <c r="C253" s="28" t="s">
        <v>1061</v>
      </c>
      <c r="D253" s="30">
        <v>400</v>
      </c>
    </row>
    <row r="254" spans="1:4" x14ac:dyDescent="0.25">
      <c r="A254" s="16">
        <v>41922</v>
      </c>
      <c r="B254" s="2" t="s">
        <v>212</v>
      </c>
      <c r="C254" s="28" t="s">
        <v>1057</v>
      </c>
      <c r="D254" s="30">
        <v>1534</v>
      </c>
    </row>
    <row r="255" spans="1:4" x14ac:dyDescent="0.25">
      <c r="A255" s="16">
        <v>41922</v>
      </c>
      <c r="B255" s="2" t="s">
        <v>213</v>
      </c>
      <c r="C255" s="28" t="s">
        <v>1057</v>
      </c>
      <c r="D255" s="30">
        <v>4981.6000000000004</v>
      </c>
    </row>
    <row r="256" spans="1:4" x14ac:dyDescent="0.25">
      <c r="A256" s="16">
        <v>41913</v>
      </c>
      <c r="B256" s="2" t="s">
        <v>214</v>
      </c>
      <c r="C256" s="28" t="s">
        <v>1057</v>
      </c>
      <c r="D256" s="30">
        <v>40000</v>
      </c>
    </row>
    <row r="257" spans="1:4" x14ac:dyDescent="0.25">
      <c r="A257" s="16">
        <v>41913</v>
      </c>
      <c r="B257" s="2" t="s">
        <v>215</v>
      </c>
      <c r="C257" s="28" t="s">
        <v>1057</v>
      </c>
      <c r="D257" s="30">
        <v>6300</v>
      </c>
    </row>
    <row r="258" spans="1:4" x14ac:dyDescent="0.25">
      <c r="A258" s="16">
        <v>41922</v>
      </c>
      <c r="B258" s="2" t="s">
        <v>212</v>
      </c>
      <c r="C258" s="28" t="s">
        <v>1058</v>
      </c>
      <c r="D258" s="30">
        <v>14236</v>
      </c>
    </row>
    <row r="259" spans="1:4" x14ac:dyDescent="0.25">
      <c r="A259" s="16">
        <v>41922</v>
      </c>
      <c r="B259" s="2" t="s">
        <v>213</v>
      </c>
      <c r="C259" s="28" t="s">
        <v>1058</v>
      </c>
      <c r="D259" s="30">
        <v>3480</v>
      </c>
    </row>
    <row r="260" spans="1:4" x14ac:dyDescent="0.25">
      <c r="A260" s="16">
        <v>41913</v>
      </c>
      <c r="B260" s="2" t="s">
        <v>215</v>
      </c>
      <c r="C260" s="28" t="s">
        <v>1058</v>
      </c>
      <c r="D260" s="30">
        <v>2400</v>
      </c>
    </row>
    <row r="261" spans="1:4" x14ac:dyDescent="0.25">
      <c r="A261" s="16">
        <v>41922</v>
      </c>
      <c r="B261" s="2" t="s">
        <v>213</v>
      </c>
      <c r="C261" s="28" t="s">
        <v>1059</v>
      </c>
      <c r="D261" s="30">
        <v>14000</v>
      </c>
    </row>
    <row r="262" spans="1:4" x14ac:dyDescent="0.25">
      <c r="A262" s="16">
        <v>41913</v>
      </c>
      <c r="B262" s="2" t="s">
        <v>215</v>
      </c>
      <c r="C262" s="28" t="s">
        <v>1059</v>
      </c>
      <c r="D262" s="30">
        <v>2400</v>
      </c>
    </row>
    <row r="263" spans="1:4" x14ac:dyDescent="0.25">
      <c r="A263" s="16">
        <v>41922</v>
      </c>
      <c r="B263" s="2" t="s">
        <v>213</v>
      </c>
      <c r="C263" s="28" t="s">
        <v>1060</v>
      </c>
      <c r="D263" s="30">
        <v>588800</v>
      </c>
    </row>
    <row r="264" spans="1:4" x14ac:dyDescent="0.25">
      <c r="A264" s="16">
        <v>41913</v>
      </c>
      <c r="B264" s="2" t="s">
        <v>215</v>
      </c>
      <c r="C264" s="28" t="s">
        <v>1060</v>
      </c>
      <c r="D264" s="30">
        <v>20700</v>
      </c>
    </row>
    <row r="265" spans="1:4" x14ac:dyDescent="0.25">
      <c r="A265" s="16">
        <v>41913</v>
      </c>
      <c r="B265" s="2" t="s">
        <v>215</v>
      </c>
      <c r="C265" s="28" t="s">
        <v>1061</v>
      </c>
      <c r="D265" s="30">
        <v>2550</v>
      </c>
    </row>
    <row r="266" spans="1:4" x14ac:dyDescent="0.25">
      <c r="A266" s="16">
        <v>41913</v>
      </c>
      <c r="B266" s="2" t="s">
        <v>214</v>
      </c>
      <c r="C266" s="28" t="s">
        <v>1062</v>
      </c>
      <c r="D266" s="30">
        <v>3000</v>
      </c>
    </row>
    <row r="267" spans="1:4" x14ac:dyDescent="0.25">
      <c r="A267" s="16">
        <v>41922</v>
      </c>
      <c r="B267" s="2" t="s">
        <v>216</v>
      </c>
      <c r="C267" s="31" t="s">
        <v>1057</v>
      </c>
      <c r="D267" s="32">
        <v>53000</v>
      </c>
    </row>
    <row r="268" spans="1:4" x14ac:dyDescent="0.25">
      <c r="A268" s="16">
        <v>41922</v>
      </c>
      <c r="B268" s="2" t="s">
        <v>216</v>
      </c>
      <c r="C268" s="28" t="s">
        <v>1058</v>
      </c>
      <c r="D268" s="30">
        <v>175000</v>
      </c>
    </row>
    <row r="269" spans="1:4" x14ac:dyDescent="0.25">
      <c r="A269" s="16">
        <v>41922</v>
      </c>
      <c r="B269" s="2" t="s">
        <v>216</v>
      </c>
      <c r="C269" s="28" t="s">
        <v>1059</v>
      </c>
      <c r="D269" s="30">
        <v>50000</v>
      </c>
    </row>
    <row r="270" spans="1:4" x14ac:dyDescent="0.25">
      <c r="A270" s="16">
        <v>41922</v>
      </c>
      <c r="B270" s="2" t="s">
        <v>216</v>
      </c>
      <c r="C270" s="28" t="s">
        <v>1060</v>
      </c>
      <c r="D270" s="30">
        <v>2600000</v>
      </c>
    </row>
    <row r="271" spans="1:4" x14ac:dyDescent="0.25">
      <c r="A271" s="16">
        <v>41922</v>
      </c>
      <c r="B271" s="2" t="s">
        <v>216</v>
      </c>
      <c r="C271" s="28" t="s">
        <v>1061</v>
      </c>
      <c r="D271" s="30">
        <v>155000</v>
      </c>
    </row>
    <row r="272" spans="1:4" x14ac:dyDescent="0.25">
      <c r="A272" s="16">
        <v>41922</v>
      </c>
      <c r="B272" s="2" t="s">
        <v>216</v>
      </c>
      <c r="C272" s="28" t="s">
        <v>1062</v>
      </c>
      <c r="D272" s="30">
        <v>2900000</v>
      </c>
    </row>
    <row r="273" spans="1:4" x14ac:dyDescent="0.25">
      <c r="A273" s="16">
        <v>41913</v>
      </c>
      <c r="B273" s="2" t="s">
        <v>217</v>
      </c>
      <c r="C273" s="28" t="s">
        <v>1062</v>
      </c>
      <c r="D273" s="30">
        <v>1000</v>
      </c>
    </row>
    <row r="274" spans="1:4" x14ac:dyDescent="0.25">
      <c r="A274" s="16">
        <v>41913</v>
      </c>
      <c r="B274" s="2" t="s">
        <v>218</v>
      </c>
      <c r="C274" s="28" t="s">
        <v>1062</v>
      </c>
      <c r="D274" s="30">
        <v>2000</v>
      </c>
    </row>
    <row r="275" spans="1:4" x14ac:dyDescent="0.25">
      <c r="A275" s="16">
        <v>41913</v>
      </c>
      <c r="B275" s="2" t="s">
        <v>219</v>
      </c>
      <c r="C275" s="31" t="s">
        <v>1060</v>
      </c>
      <c r="D275" s="32">
        <v>17000</v>
      </c>
    </row>
    <row r="276" spans="1:4" x14ac:dyDescent="0.25">
      <c r="A276" s="16">
        <v>41913</v>
      </c>
      <c r="B276" s="2" t="s">
        <v>220</v>
      </c>
      <c r="C276" s="31" t="s">
        <v>1058</v>
      </c>
      <c r="D276" s="32">
        <v>33000</v>
      </c>
    </row>
    <row r="277" spans="1:4" x14ac:dyDescent="0.25">
      <c r="A277" s="16">
        <v>41913</v>
      </c>
      <c r="B277" s="2" t="s">
        <v>220</v>
      </c>
      <c r="C277" s="31" t="s">
        <v>1060</v>
      </c>
      <c r="D277" s="32">
        <v>300000</v>
      </c>
    </row>
    <row r="278" spans="1:4" x14ac:dyDescent="0.25">
      <c r="A278" s="16">
        <v>41913</v>
      </c>
      <c r="B278" s="2" t="s">
        <v>220</v>
      </c>
      <c r="C278" s="31" t="s">
        <v>1062</v>
      </c>
      <c r="D278" s="32">
        <v>25000</v>
      </c>
    </row>
    <row r="279" spans="1:4" x14ac:dyDescent="0.25">
      <c r="A279" s="16">
        <v>41913</v>
      </c>
      <c r="B279" s="2" t="s">
        <v>221</v>
      </c>
      <c r="C279" s="28" t="s">
        <v>1057</v>
      </c>
      <c r="D279" s="30">
        <v>700</v>
      </c>
    </row>
    <row r="280" spans="1:4" x14ac:dyDescent="0.25">
      <c r="A280" s="16">
        <v>41913</v>
      </c>
      <c r="B280" s="2" t="s">
        <v>222</v>
      </c>
      <c r="C280" s="28" t="s">
        <v>1060</v>
      </c>
      <c r="D280" s="30">
        <v>3500</v>
      </c>
    </row>
    <row r="281" spans="1:4" x14ac:dyDescent="0.25">
      <c r="A281" s="16">
        <v>41913</v>
      </c>
      <c r="B281" s="2" t="s">
        <v>223</v>
      </c>
      <c r="C281" s="31" t="s">
        <v>1060</v>
      </c>
      <c r="D281" s="32">
        <v>21500</v>
      </c>
    </row>
    <row r="282" spans="1:4" x14ac:dyDescent="0.25">
      <c r="A282" s="16">
        <v>41913</v>
      </c>
      <c r="B282" s="2" t="s">
        <v>224</v>
      </c>
      <c r="C282" s="31" t="s">
        <v>1057</v>
      </c>
      <c r="D282" s="32">
        <v>450</v>
      </c>
    </row>
    <row r="283" spans="1:4" x14ac:dyDescent="0.25">
      <c r="A283" s="16">
        <v>41913</v>
      </c>
      <c r="B283" s="2" t="s">
        <v>224</v>
      </c>
      <c r="C283" s="31" t="s">
        <v>1059</v>
      </c>
      <c r="D283" s="32">
        <v>450</v>
      </c>
    </row>
    <row r="284" spans="1:4" x14ac:dyDescent="0.25">
      <c r="A284" s="16">
        <v>41913</v>
      </c>
      <c r="B284" s="2" t="s">
        <v>225</v>
      </c>
      <c r="C284" s="31" t="s">
        <v>1062</v>
      </c>
      <c r="D284" s="32">
        <v>9000</v>
      </c>
    </row>
    <row r="285" spans="1:4" x14ac:dyDescent="0.25">
      <c r="A285" s="16">
        <v>41940</v>
      </c>
      <c r="B285" s="2" t="s">
        <v>226</v>
      </c>
      <c r="C285" s="28" t="s">
        <v>1057</v>
      </c>
      <c r="D285" s="32">
        <v>85000</v>
      </c>
    </row>
    <row r="286" spans="1:4" x14ac:dyDescent="0.25">
      <c r="A286" s="24">
        <v>41932</v>
      </c>
      <c r="B286" s="2" t="s">
        <v>227</v>
      </c>
      <c r="C286" s="28" t="s">
        <v>1057</v>
      </c>
      <c r="D286" s="32">
        <v>100000</v>
      </c>
    </row>
    <row r="287" spans="1:4" x14ac:dyDescent="0.25">
      <c r="A287" s="24">
        <v>41922</v>
      </c>
      <c r="B287" s="2" t="s">
        <v>228</v>
      </c>
      <c r="C287" s="31" t="s">
        <v>1057</v>
      </c>
      <c r="D287" s="32">
        <v>15000</v>
      </c>
    </row>
    <row r="288" spans="1:4" x14ac:dyDescent="0.25">
      <c r="A288" s="16">
        <v>41940</v>
      </c>
      <c r="B288" s="2" t="s">
        <v>226</v>
      </c>
      <c r="C288" s="28" t="s">
        <v>1058</v>
      </c>
      <c r="D288" s="32">
        <v>3000</v>
      </c>
    </row>
    <row r="289" spans="1:4" x14ac:dyDescent="0.25">
      <c r="A289" s="24">
        <v>41932</v>
      </c>
      <c r="B289" s="2" t="s">
        <v>227</v>
      </c>
      <c r="C289" s="28" t="s">
        <v>1058</v>
      </c>
      <c r="D289" s="32">
        <v>30000</v>
      </c>
    </row>
    <row r="290" spans="1:4" x14ac:dyDescent="0.25">
      <c r="A290" s="24">
        <v>41922</v>
      </c>
      <c r="B290" s="2" t="s">
        <v>228</v>
      </c>
      <c r="C290" s="31" t="s">
        <v>1058</v>
      </c>
      <c r="D290" s="32">
        <v>30000</v>
      </c>
    </row>
    <row r="291" spans="1:4" x14ac:dyDescent="0.25">
      <c r="A291" s="16">
        <v>41940</v>
      </c>
      <c r="B291" s="2" t="s">
        <v>226</v>
      </c>
      <c r="C291" s="28" t="s">
        <v>1059</v>
      </c>
      <c r="D291" s="32">
        <v>100000</v>
      </c>
    </row>
    <row r="292" spans="1:4" x14ac:dyDescent="0.25">
      <c r="A292" s="24">
        <v>41932</v>
      </c>
      <c r="B292" s="2" t="s">
        <v>227</v>
      </c>
      <c r="C292" s="28" t="s">
        <v>1059</v>
      </c>
      <c r="D292" s="32">
        <v>90000</v>
      </c>
    </row>
    <row r="293" spans="1:4" x14ac:dyDescent="0.25">
      <c r="A293" s="24">
        <v>41922</v>
      </c>
      <c r="B293" s="2" t="s">
        <v>228</v>
      </c>
      <c r="C293" s="31" t="s">
        <v>1059</v>
      </c>
      <c r="D293" s="32">
        <v>13000</v>
      </c>
    </row>
    <row r="294" spans="1:4" x14ac:dyDescent="0.25">
      <c r="A294" s="24">
        <v>41922</v>
      </c>
      <c r="B294" s="2" t="s">
        <v>228</v>
      </c>
      <c r="C294" s="31" t="s">
        <v>1060</v>
      </c>
      <c r="D294" s="32">
        <v>380000</v>
      </c>
    </row>
    <row r="295" spans="1:4" x14ac:dyDescent="0.25">
      <c r="A295" s="24">
        <v>41922</v>
      </c>
      <c r="B295" s="2" t="s">
        <v>228</v>
      </c>
      <c r="C295" s="31" t="s">
        <v>1061</v>
      </c>
      <c r="D295" s="32">
        <v>22500</v>
      </c>
    </row>
    <row r="296" spans="1:4" x14ac:dyDescent="0.25">
      <c r="A296" s="24">
        <v>41913</v>
      </c>
      <c r="B296" s="2" t="s">
        <v>229</v>
      </c>
      <c r="C296" s="31" t="s">
        <v>1060</v>
      </c>
      <c r="D296" s="32">
        <v>20000</v>
      </c>
    </row>
    <row r="297" spans="1:4" x14ac:dyDescent="0.25">
      <c r="A297" s="24">
        <v>41913</v>
      </c>
      <c r="B297" s="2" t="s">
        <v>229</v>
      </c>
      <c r="C297" s="31" t="s">
        <v>1062</v>
      </c>
      <c r="D297" s="32">
        <v>1500</v>
      </c>
    </row>
    <row r="298" spans="1:4" x14ac:dyDescent="0.25">
      <c r="A298" s="24">
        <v>41913</v>
      </c>
      <c r="B298" s="2" t="s">
        <v>230</v>
      </c>
      <c r="C298" s="31" t="s">
        <v>1062</v>
      </c>
      <c r="D298" s="32">
        <v>45000</v>
      </c>
    </row>
    <row r="299" spans="1:4" x14ac:dyDescent="0.25">
      <c r="A299" s="24">
        <v>41913</v>
      </c>
      <c r="B299" s="2" t="s">
        <v>231</v>
      </c>
      <c r="C299" s="28" t="s">
        <v>1062</v>
      </c>
      <c r="D299" s="30">
        <v>2000</v>
      </c>
    </row>
    <row r="300" spans="1:4" x14ac:dyDescent="0.25">
      <c r="A300" s="24">
        <v>41913</v>
      </c>
      <c r="B300" s="2" t="s">
        <v>232</v>
      </c>
      <c r="C300" s="28" t="s">
        <v>1060</v>
      </c>
      <c r="D300" s="30">
        <v>8000</v>
      </c>
    </row>
    <row r="301" spans="1:4" x14ac:dyDescent="0.25">
      <c r="A301" s="24">
        <v>41913</v>
      </c>
      <c r="B301" s="2" t="s">
        <v>233</v>
      </c>
      <c r="C301" s="28" t="s">
        <v>1062</v>
      </c>
      <c r="D301" s="30">
        <v>40000</v>
      </c>
    </row>
    <row r="302" spans="1:4" x14ac:dyDescent="0.25">
      <c r="A302" s="24">
        <v>41913</v>
      </c>
      <c r="B302" s="2" t="s">
        <v>234</v>
      </c>
      <c r="C302" s="28" t="s">
        <v>1060</v>
      </c>
      <c r="D302" s="30">
        <v>20000</v>
      </c>
    </row>
    <row r="303" spans="1:4" x14ac:dyDescent="0.25">
      <c r="A303" s="24">
        <v>41913</v>
      </c>
      <c r="B303" s="2" t="s">
        <v>235</v>
      </c>
      <c r="C303" s="28" t="s">
        <v>1060</v>
      </c>
      <c r="D303" s="30">
        <v>1000</v>
      </c>
    </row>
    <row r="304" spans="1:4" x14ac:dyDescent="0.25">
      <c r="A304" s="24">
        <v>41913</v>
      </c>
      <c r="B304" s="2" t="s">
        <v>236</v>
      </c>
      <c r="C304" s="28" t="s">
        <v>1060</v>
      </c>
      <c r="D304" s="30">
        <v>50000</v>
      </c>
    </row>
    <row r="305" spans="1:4" x14ac:dyDescent="0.25">
      <c r="A305" s="24">
        <v>41913</v>
      </c>
      <c r="B305" s="2" t="s">
        <v>237</v>
      </c>
      <c r="C305" s="28" t="s">
        <v>1060</v>
      </c>
      <c r="D305" s="30">
        <v>15000</v>
      </c>
    </row>
    <row r="306" spans="1:4" x14ac:dyDescent="0.25">
      <c r="A306" s="24">
        <v>41913</v>
      </c>
      <c r="B306" s="2" t="s">
        <v>237</v>
      </c>
      <c r="C306" s="28" t="s">
        <v>1062</v>
      </c>
      <c r="D306" s="30">
        <v>25000</v>
      </c>
    </row>
    <row r="307" spans="1:4" x14ac:dyDescent="0.25">
      <c r="A307" s="16">
        <v>41927</v>
      </c>
      <c r="B307" s="2" t="s">
        <v>238</v>
      </c>
      <c r="C307" s="28" t="s">
        <v>1057</v>
      </c>
      <c r="D307" s="30">
        <v>31000</v>
      </c>
    </row>
    <row r="308" spans="1:4" x14ac:dyDescent="0.25">
      <c r="A308" s="16">
        <v>41927</v>
      </c>
      <c r="B308" s="2" t="s">
        <v>239</v>
      </c>
      <c r="C308" s="28" t="s">
        <v>1057</v>
      </c>
      <c r="D308" s="30">
        <v>250</v>
      </c>
    </row>
    <row r="309" spans="1:4" x14ac:dyDescent="0.25">
      <c r="A309" s="16">
        <v>41927</v>
      </c>
      <c r="B309" s="2" t="s">
        <v>238</v>
      </c>
      <c r="C309" s="28" t="s">
        <v>1058</v>
      </c>
      <c r="D309" s="30">
        <v>68000</v>
      </c>
    </row>
    <row r="310" spans="1:4" x14ac:dyDescent="0.25">
      <c r="A310" s="16">
        <v>41927</v>
      </c>
      <c r="B310" s="2" t="s">
        <v>239</v>
      </c>
      <c r="C310" s="28" t="s">
        <v>1058</v>
      </c>
      <c r="D310" s="30">
        <v>450</v>
      </c>
    </row>
    <row r="311" spans="1:4" x14ac:dyDescent="0.25">
      <c r="A311" s="16">
        <v>41927</v>
      </c>
      <c r="B311" s="2" t="s">
        <v>238</v>
      </c>
      <c r="C311" s="28" t="s">
        <v>1059</v>
      </c>
      <c r="D311" s="30">
        <v>27200</v>
      </c>
    </row>
    <row r="312" spans="1:4" x14ac:dyDescent="0.25">
      <c r="A312" s="16">
        <v>41927</v>
      </c>
      <c r="B312" s="2" t="s">
        <v>239</v>
      </c>
      <c r="C312" s="28" t="s">
        <v>1059</v>
      </c>
      <c r="D312" s="30">
        <v>200</v>
      </c>
    </row>
    <row r="313" spans="1:4" x14ac:dyDescent="0.25">
      <c r="A313" s="16">
        <v>41927</v>
      </c>
      <c r="B313" s="2" t="s">
        <v>238</v>
      </c>
      <c r="C313" s="28" t="s">
        <v>1060</v>
      </c>
      <c r="D313" s="30">
        <v>355000</v>
      </c>
    </row>
    <row r="314" spans="1:4" x14ac:dyDescent="0.25">
      <c r="A314" s="16">
        <v>41927</v>
      </c>
      <c r="B314" s="2" t="s">
        <v>239</v>
      </c>
      <c r="C314" s="28" t="s">
        <v>1060</v>
      </c>
      <c r="D314" s="30">
        <v>6000</v>
      </c>
    </row>
    <row r="315" spans="1:4" x14ac:dyDescent="0.25">
      <c r="A315" s="16">
        <v>41927</v>
      </c>
      <c r="B315" s="2" t="s">
        <v>238</v>
      </c>
      <c r="C315" s="28" t="s">
        <v>1061</v>
      </c>
      <c r="D315" s="30">
        <v>46500</v>
      </c>
    </row>
    <row r="316" spans="1:4" x14ac:dyDescent="0.25">
      <c r="A316" s="16">
        <v>41927</v>
      </c>
      <c r="B316" s="2" t="s">
        <v>239</v>
      </c>
      <c r="C316" s="28" t="s">
        <v>1061</v>
      </c>
      <c r="D316" s="30">
        <v>400</v>
      </c>
    </row>
    <row r="317" spans="1:4" x14ac:dyDescent="0.25">
      <c r="A317" s="16">
        <v>41953</v>
      </c>
      <c r="B317" s="2" t="s">
        <v>212</v>
      </c>
      <c r="C317" s="28" t="s">
        <v>1057</v>
      </c>
      <c r="D317" s="30">
        <v>1534</v>
      </c>
    </row>
    <row r="318" spans="1:4" x14ac:dyDescent="0.25">
      <c r="A318" s="16">
        <v>41953</v>
      </c>
      <c r="B318" s="2" t="s">
        <v>213</v>
      </c>
      <c r="C318" s="28" t="s">
        <v>1057</v>
      </c>
      <c r="D318" s="30">
        <v>4981.6000000000004</v>
      </c>
    </row>
    <row r="319" spans="1:4" x14ac:dyDescent="0.25">
      <c r="A319" s="16">
        <v>41944</v>
      </c>
      <c r="B319" s="2" t="s">
        <v>214</v>
      </c>
      <c r="C319" s="28" t="s">
        <v>1057</v>
      </c>
      <c r="D319" s="30">
        <v>40000</v>
      </c>
    </row>
    <row r="320" spans="1:4" x14ac:dyDescent="0.25">
      <c r="A320" s="16">
        <v>41944</v>
      </c>
      <c r="B320" s="2" t="s">
        <v>215</v>
      </c>
      <c r="C320" s="28" t="s">
        <v>1057</v>
      </c>
      <c r="D320" s="30">
        <v>6300</v>
      </c>
    </row>
    <row r="321" spans="1:4" x14ac:dyDescent="0.25">
      <c r="A321" s="16">
        <v>41953</v>
      </c>
      <c r="B321" s="2" t="s">
        <v>212</v>
      </c>
      <c r="C321" s="28" t="s">
        <v>1058</v>
      </c>
      <c r="D321" s="30">
        <v>14236</v>
      </c>
    </row>
    <row r="322" spans="1:4" x14ac:dyDescent="0.25">
      <c r="A322" s="16">
        <v>41953</v>
      </c>
      <c r="B322" s="2" t="s">
        <v>213</v>
      </c>
      <c r="C322" s="28" t="s">
        <v>1058</v>
      </c>
      <c r="D322" s="30">
        <v>3480</v>
      </c>
    </row>
    <row r="323" spans="1:4" x14ac:dyDescent="0.25">
      <c r="A323" s="16">
        <v>41944</v>
      </c>
      <c r="B323" s="2" t="s">
        <v>215</v>
      </c>
      <c r="C323" s="28" t="s">
        <v>1058</v>
      </c>
      <c r="D323" s="30">
        <v>2400</v>
      </c>
    </row>
    <row r="324" spans="1:4" x14ac:dyDescent="0.25">
      <c r="A324" s="16">
        <v>41953</v>
      </c>
      <c r="B324" s="2" t="s">
        <v>213</v>
      </c>
      <c r="C324" s="28" t="s">
        <v>1059</v>
      </c>
      <c r="D324" s="30">
        <v>14000</v>
      </c>
    </row>
    <row r="325" spans="1:4" x14ac:dyDescent="0.25">
      <c r="A325" s="16">
        <v>41944</v>
      </c>
      <c r="B325" s="2" t="s">
        <v>215</v>
      </c>
      <c r="C325" s="28" t="s">
        <v>1059</v>
      </c>
      <c r="D325" s="30">
        <v>2400</v>
      </c>
    </row>
    <row r="326" spans="1:4" x14ac:dyDescent="0.25">
      <c r="A326" s="16">
        <v>41953</v>
      </c>
      <c r="B326" s="2" t="s">
        <v>213</v>
      </c>
      <c r="C326" s="28" t="s">
        <v>1060</v>
      </c>
      <c r="D326" s="30">
        <v>588800</v>
      </c>
    </row>
    <row r="327" spans="1:4" x14ac:dyDescent="0.25">
      <c r="A327" s="16">
        <v>41944</v>
      </c>
      <c r="B327" s="2" t="s">
        <v>215</v>
      </c>
      <c r="C327" s="28" t="s">
        <v>1060</v>
      </c>
      <c r="D327" s="30">
        <v>20700</v>
      </c>
    </row>
    <row r="328" spans="1:4" x14ac:dyDescent="0.25">
      <c r="A328" s="16">
        <v>41944</v>
      </c>
      <c r="B328" s="2" t="s">
        <v>215</v>
      </c>
      <c r="C328" s="28" t="s">
        <v>1061</v>
      </c>
      <c r="D328" s="30">
        <v>2550</v>
      </c>
    </row>
    <row r="329" spans="1:4" x14ac:dyDescent="0.25">
      <c r="A329" s="16">
        <v>41944</v>
      </c>
      <c r="B329" s="2" t="s">
        <v>214</v>
      </c>
      <c r="C329" s="28" t="s">
        <v>1062</v>
      </c>
      <c r="D329" s="30">
        <v>3000</v>
      </c>
    </row>
    <row r="330" spans="1:4" x14ac:dyDescent="0.25">
      <c r="A330" s="16">
        <v>41953</v>
      </c>
      <c r="B330" s="2" t="s">
        <v>216</v>
      </c>
      <c r="C330" s="31" t="s">
        <v>1057</v>
      </c>
      <c r="D330" s="32">
        <v>53000</v>
      </c>
    </row>
    <row r="331" spans="1:4" x14ac:dyDescent="0.25">
      <c r="A331" s="16">
        <v>41953</v>
      </c>
      <c r="B331" s="2" t="s">
        <v>216</v>
      </c>
      <c r="C331" s="28" t="s">
        <v>1058</v>
      </c>
      <c r="D331" s="30">
        <v>175000</v>
      </c>
    </row>
    <row r="332" spans="1:4" x14ac:dyDescent="0.25">
      <c r="A332" s="16">
        <v>41953</v>
      </c>
      <c r="B332" s="2" t="s">
        <v>216</v>
      </c>
      <c r="C332" s="28" t="s">
        <v>1059</v>
      </c>
      <c r="D332" s="30">
        <v>50000</v>
      </c>
    </row>
    <row r="333" spans="1:4" x14ac:dyDescent="0.25">
      <c r="A333" s="16">
        <v>41953</v>
      </c>
      <c r="B333" s="2" t="s">
        <v>216</v>
      </c>
      <c r="C333" s="28" t="s">
        <v>1060</v>
      </c>
      <c r="D333" s="30">
        <v>2600000</v>
      </c>
    </row>
    <row r="334" spans="1:4" x14ac:dyDescent="0.25">
      <c r="A334" s="16">
        <v>41953</v>
      </c>
      <c r="B334" s="2" t="s">
        <v>216</v>
      </c>
      <c r="C334" s="28" t="s">
        <v>1061</v>
      </c>
      <c r="D334" s="30">
        <v>155000</v>
      </c>
    </row>
    <row r="335" spans="1:4" x14ac:dyDescent="0.25">
      <c r="A335" s="16">
        <v>41953</v>
      </c>
      <c r="B335" s="2" t="s">
        <v>216</v>
      </c>
      <c r="C335" s="28" t="s">
        <v>1062</v>
      </c>
      <c r="D335" s="30">
        <v>2900000</v>
      </c>
    </row>
    <row r="336" spans="1:4" x14ac:dyDescent="0.25">
      <c r="A336" s="16">
        <v>41944</v>
      </c>
      <c r="B336" s="2" t="s">
        <v>217</v>
      </c>
      <c r="C336" s="28" t="s">
        <v>1062</v>
      </c>
      <c r="D336" s="30">
        <v>1000</v>
      </c>
    </row>
    <row r="337" spans="1:4" x14ac:dyDescent="0.25">
      <c r="A337" s="16">
        <v>41944</v>
      </c>
      <c r="B337" s="2" t="s">
        <v>218</v>
      </c>
      <c r="C337" s="28" t="s">
        <v>1062</v>
      </c>
      <c r="D337" s="30">
        <v>2000</v>
      </c>
    </row>
    <row r="338" spans="1:4" x14ac:dyDescent="0.25">
      <c r="A338" s="16">
        <v>41944</v>
      </c>
      <c r="B338" s="2" t="s">
        <v>219</v>
      </c>
      <c r="C338" s="31" t="s">
        <v>1060</v>
      </c>
      <c r="D338" s="32">
        <v>17000</v>
      </c>
    </row>
    <row r="339" spans="1:4" x14ac:dyDescent="0.25">
      <c r="A339" s="16">
        <v>41944</v>
      </c>
      <c r="B339" s="2" t="s">
        <v>220</v>
      </c>
      <c r="C339" s="31" t="s">
        <v>1058</v>
      </c>
      <c r="D339" s="32">
        <v>33000</v>
      </c>
    </row>
    <row r="340" spans="1:4" x14ac:dyDescent="0.25">
      <c r="A340" s="16">
        <v>41944</v>
      </c>
      <c r="B340" s="2" t="s">
        <v>220</v>
      </c>
      <c r="C340" s="31" t="s">
        <v>1060</v>
      </c>
      <c r="D340" s="32">
        <v>300000</v>
      </c>
    </row>
    <row r="341" spans="1:4" x14ac:dyDescent="0.25">
      <c r="A341" s="16">
        <v>41944</v>
      </c>
      <c r="B341" s="2" t="s">
        <v>220</v>
      </c>
      <c r="C341" s="31" t="s">
        <v>1062</v>
      </c>
      <c r="D341" s="32">
        <v>25000</v>
      </c>
    </row>
    <row r="342" spans="1:4" x14ac:dyDescent="0.25">
      <c r="A342" s="16">
        <v>41944</v>
      </c>
      <c r="B342" s="2" t="s">
        <v>221</v>
      </c>
      <c r="C342" s="28" t="s">
        <v>1057</v>
      </c>
      <c r="D342" s="30">
        <v>700</v>
      </c>
    </row>
    <row r="343" spans="1:4" x14ac:dyDescent="0.25">
      <c r="A343" s="16">
        <v>41944</v>
      </c>
      <c r="B343" s="2" t="s">
        <v>222</v>
      </c>
      <c r="C343" s="28" t="s">
        <v>1060</v>
      </c>
      <c r="D343" s="30">
        <v>3500</v>
      </c>
    </row>
    <row r="344" spans="1:4" x14ac:dyDescent="0.25">
      <c r="A344" s="16">
        <v>41944</v>
      </c>
      <c r="B344" s="2" t="s">
        <v>223</v>
      </c>
      <c r="C344" s="31" t="s">
        <v>1060</v>
      </c>
      <c r="D344" s="32">
        <v>21500</v>
      </c>
    </row>
    <row r="345" spans="1:4" x14ac:dyDescent="0.25">
      <c r="A345" s="16">
        <v>41944</v>
      </c>
      <c r="B345" s="2" t="s">
        <v>224</v>
      </c>
      <c r="C345" s="31" t="s">
        <v>1057</v>
      </c>
      <c r="D345" s="32">
        <v>450</v>
      </c>
    </row>
    <row r="346" spans="1:4" x14ac:dyDescent="0.25">
      <c r="A346" s="16">
        <v>41944</v>
      </c>
      <c r="B346" s="2" t="s">
        <v>224</v>
      </c>
      <c r="C346" s="31" t="s">
        <v>1059</v>
      </c>
      <c r="D346" s="32">
        <v>450</v>
      </c>
    </row>
    <row r="347" spans="1:4" x14ac:dyDescent="0.25">
      <c r="A347" s="16">
        <v>41944</v>
      </c>
      <c r="B347" s="2" t="s">
        <v>225</v>
      </c>
      <c r="C347" s="31" t="s">
        <v>1062</v>
      </c>
      <c r="D347" s="32">
        <v>9000</v>
      </c>
    </row>
    <row r="348" spans="1:4" x14ac:dyDescent="0.25">
      <c r="A348" s="16">
        <v>41971</v>
      </c>
      <c r="B348" s="2" t="s">
        <v>226</v>
      </c>
      <c r="C348" s="28" t="s">
        <v>1057</v>
      </c>
      <c r="D348" s="32">
        <v>85000</v>
      </c>
    </row>
    <row r="349" spans="1:4" x14ac:dyDescent="0.25">
      <c r="A349" s="24">
        <v>41963</v>
      </c>
      <c r="B349" s="2" t="s">
        <v>227</v>
      </c>
      <c r="C349" s="28" t="s">
        <v>1057</v>
      </c>
      <c r="D349" s="32">
        <v>100000</v>
      </c>
    </row>
    <row r="350" spans="1:4" x14ac:dyDescent="0.25">
      <c r="A350" s="24">
        <v>41953</v>
      </c>
      <c r="B350" s="2" t="s">
        <v>228</v>
      </c>
      <c r="C350" s="31" t="s">
        <v>1057</v>
      </c>
      <c r="D350" s="32">
        <v>15000</v>
      </c>
    </row>
    <row r="351" spans="1:4" x14ac:dyDescent="0.25">
      <c r="A351" s="16">
        <v>41971</v>
      </c>
      <c r="B351" s="2" t="s">
        <v>226</v>
      </c>
      <c r="C351" s="28" t="s">
        <v>1058</v>
      </c>
      <c r="D351" s="32">
        <v>3000</v>
      </c>
    </row>
    <row r="352" spans="1:4" x14ac:dyDescent="0.25">
      <c r="A352" s="24">
        <v>41963</v>
      </c>
      <c r="B352" s="2" t="s">
        <v>227</v>
      </c>
      <c r="C352" s="28" t="s">
        <v>1058</v>
      </c>
      <c r="D352" s="32">
        <v>30000</v>
      </c>
    </row>
    <row r="353" spans="1:4" x14ac:dyDescent="0.25">
      <c r="A353" s="24">
        <v>41953</v>
      </c>
      <c r="B353" s="2" t="s">
        <v>228</v>
      </c>
      <c r="C353" s="31" t="s">
        <v>1058</v>
      </c>
      <c r="D353" s="32">
        <v>30000</v>
      </c>
    </row>
    <row r="354" spans="1:4" x14ac:dyDescent="0.25">
      <c r="A354" s="16">
        <v>41971</v>
      </c>
      <c r="B354" s="2" t="s">
        <v>226</v>
      </c>
      <c r="C354" s="28" t="s">
        <v>1059</v>
      </c>
      <c r="D354" s="32">
        <v>100000</v>
      </c>
    </row>
    <row r="355" spans="1:4" x14ac:dyDescent="0.25">
      <c r="A355" s="24">
        <v>41963</v>
      </c>
      <c r="B355" s="2" t="s">
        <v>227</v>
      </c>
      <c r="C355" s="28" t="s">
        <v>1059</v>
      </c>
      <c r="D355" s="32">
        <v>90000</v>
      </c>
    </row>
    <row r="356" spans="1:4" x14ac:dyDescent="0.25">
      <c r="A356" s="24">
        <v>41953</v>
      </c>
      <c r="B356" s="2" t="s">
        <v>228</v>
      </c>
      <c r="C356" s="31" t="s">
        <v>1059</v>
      </c>
      <c r="D356" s="32">
        <v>13000</v>
      </c>
    </row>
    <row r="357" spans="1:4" x14ac:dyDescent="0.25">
      <c r="A357" s="24">
        <v>41953</v>
      </c>
      <c r="B357" s="2" t="s">
        <v>228</v>
      </c>
      <c r="C357" s="31" t="s">
        <v>1060</v>
      </c>
      <c r="D357" s="32">
        <v>380000</v>
      </c>
    </row>
    <row r="358" spans="1:4" x14ac:dyDescent="0.25">
      <c r="A358" s="24">
        <v>41953</v>
      </c>
      <c r="B358" s="2" t="s">
        <v>228</v>
      </c>
      <c r="C358" s="31" t="s">
        <v>1061</v>
      </c>
      <c r="D358" s="32">
        <v>22500</v>
      </c>
    </row>
    <row r="359" spans="1:4" x14ac:dyDescent="0.25">
      <c r="A359" s="24">
        <v>41944</v>
      </c>
      <c r="B359" s="2" t="s">
        <v>229</v>
      </c>
      <c r="C359" s="31" t="s">
        <v>1060</v>
      </c>
      <c r="D359" s="32">
        <v>20000</v>
      </c>
    </row>
    <row r="360" spans="1:4" x14ac:dyDescent="0.25">
      <c r="A360" s="24">
        <v>41944</v>
      </c>
      <c r="B360" s="2" t="s">
        <v>229</v>
      </c>
      <c r="C360" s="31" t="s">
        <v>1062</v>
      </c>
      <c r="D360" s="32">
        <v>1500</v>
      </c>
    </row>
    <row r="361" spans="1:4" x14ac:dyDescent="0.25">
      <c r="A361" s="24">
        <v>41944</v>
      </c>
      <c r="B361" s="2" t="s">
        <v>230</v>
      </c>
      <c r="C361" s="31" t="s">
        <v>1062</v>
      </c>
      <c r="D361" s="32">
        <v>45000</v>
      </c>
    </row>
    <row r="362" spans="1:4" x14ac:dyDescent="0.25">
      <c r="A362" s="24">
        <v>41944</v>
      </c>
      <c r="B362" s="2" t="s">
        <v>231</v>
      </c>
      <c r="C362" s="28" t="s">
        <v>1062</v>
      </c>
      <c r="D362" s="30">
        <v>2000</v>
      </c>
    </row>
    <row r="363" spans="1:4" x14ac:dyDescent="0.25">
      <c r="A363" s="24">
        <v>41944</v>
      </c>
      <c r="B363" s="2" t="s">
        <v>232</v>
      </c>
      <c r="C363" s="28" t="s">
        <v>1060</v>
      </c>
      <c r="D363" s="30">
        <v>8000</v>
      </c>
    </row>
    <row r="364" spans="1:4" x14ac:dyDescent="0.25">
      <c r="A364" s="24">
        <v>41944</v>
      </c>
      <c r="B364" s="2" t="s">
        <v>233</v>
      </c>
      <c r="C364" s="28" t="s">
        <v>1062</v>
      </c>
      <c r="D364" s="30">
        <v>40000</v>
      </c>
    </row>
    <row r="365" spans="1:4" x14ac:dyDescent="0.25">
      <c r="A365" s="24">
        <v>41944</v>
      </c>
      <c r="B365" s="2" t="s">
        <v>234</v>
      </c>
      <c r="C365" s="28" t="s">
        <v>1060</v>
      </c>
      <c r="D365" s="30">
        <v>20000</v>
      </c>
    </row>
    <row r="366" spans="1:4" x14ac:dyDescent="0.25">
      <c r="A366" s="24">
        <v>41944</v>
      </c>
      <c r="B366" s="2" t="s">
        <v>235</v>
      </c>
      <c r="C366" s="28" t="s">
        <v>1060</v>
      </c>
      <c r="D366" s="30">
        <v>1000</v>
      </c>
    </row>
    <row r="367" spans="1:4" x14ac:dyDescent="0.25">
      <c r="A367" s="24">
        <v>41944</v>
      </c>
      <c r="B367" s="2" t="s">
        <v>236</v>
      </c>
      <c r="C367" s="28" t="s">
        <v>1060</v>
      </c>
      <c r="D367" s="30">
        <v>50000</v>
      </c>
    </row>
    <row r="368" spans="1:4" x14ac:dyDescent="0.25">
      <c r="A368" s="24">
        <v>41944</v>
      </c>
      <c r="B368" s="2" t="s">
        <v>237</v>
      </c>
      <c r="C368" s="28" t="s">
        <v>1060</v>
      </c>
      <c r="D368" s="30">
        <v>15000</v>
      </c>
    </row>
    <row r="369" spans="1:4" x14ac:dyDescent="0.25">
      <c r="A369" s="24">
        <v>41944</v>
      </c>
      <c r="B369" s="2" t="s">
        <v>237</v>
      </c>
      <c r="C369" s="28" t="s">
        <v>1062</v>
      </c>
      <c r="D369" s="30">
        <v>25000</v>
      </c>
    </row>
    <row r="370" spans="1:4" x14ac:dyDescent="0.25">
      <c r="A370" s="16">
        <v>41958</v>
      </c>
      <c r="B370" s="2" t="s">
        <v>238</v>
      </c>
      <c r="C370" s="28" t="s">
        <v>1057</v>
      </c>
      <c r="D370" s="30">
        <v>31000</v>
      </c>
    </row>
    <row r="371" spans="1:4" x14ac:dyDescent="0.25">
      <c r="A371" s="16">
        <v>41958</v>
      </c>
      <c r="B371" s="2" t="s">
        <v>239</v>
      </c>
      <c r="C371" s="28" t="s">
        <v>1057</v>
      </c>
      <c r="D371" s="30">
        <v>250</v>
      </c>
    </row>
    <row r="372" spans="1:4" x14ac:dyDescent="0.25">
      <c r="A372" s="16">
        <v>41958</v>
      </c>
      <c r="B372" s="2" t="s">
        <v>238</v>
      </c>
      <c r="C372" s="28" t="s">
        <v>1058</v>
      </c>
      <c r="D372" s="30">
        <v>68000</v>
      </c>
    </row>
    <row r="373" spans="1:4" x14ac:dyDescent="0.25">
      <c r="A373" s="16">
        <v>41958</v>
      </c>
      <c r="B373" s="2" t="s">
        <v>239</v>
      </c>
      <c r="C373" s="28" t="s">
        <v>1058</v>
      </c>
      <c r="D373" s="30">
        <v>450</v>
      </c>
    </row>
    <row r="374" spans="1:4" x14ac:dyDescent="0.25">
      <c r="A374" s="16">
        <v>41958</v>
      </c>
      <c r="B374" s="2" t="s">
        <v>238</v>
      </c>
      <c r="C374" s="28" t="s">
        <v>1059</v>
      </c>
      <c r="D374" s="30">
        <v>27200</v>
      </c>
    </row>
    <row r="375" spans="1:4" x14ac:dyDescent="0.25">
      <c r="A375" s="16">
        <v>41958</v>
      </c>
      <c r="B375" s="2" t="s">
        <v>239</v>
      </c>
      <c r="C375" s="28" t="s">
        <v>1059</v>
      </c>
      <c r="D375" s="30">
        <v>200</v>
      </c>
    </row>
    <row r="376" spans="1:4" x14ac:dyDescent="0.25">
      <c r="A376" s="16">
        <v>41958</v>
      </c>
      <c r="B376" s="2" t="s">
        <v>238</v>
      </c>
      <c r="C376" s="28" t="s">
        <v>1060</v>
      </c>
      <c r="D376" s="30">
        <v>355000</v>
      </c>
    </row>
    <row r="377" spans="1:4" x14ac:dyDescent="0.25">
      <c r="A377" s="16">
        <v>41958</v>
      </c>
      <c r="B377" s="2" t="s">
        <v>239</v>
      </c>
      <c r="C377" s="28" t="s">
        <v>1060</v>
      </c>
      <c r="D377" s="30">
        <v>6000</v>
      </c>
    </row>
    <row r="378" spans="1:4" x14ac:dyDescent="0.25">
      <c r="A378" s="16">
        <v>41958</v>
      </c>
      <c r="B378" s="2" t="s">
        <v>238</v>
      </c>
      <c r="C378" s="28" t="s">
        <v>1061</v>
      </c>
      <c r="D378" s="30">
        <v>46500</v>
      </c>
    </row>
    <row r="379" spans="1:4" x14ac:dyDescent="0.25">
      <c r="A379" s="16">
        <v>41958</v>
      </c>
      <c r="B379" s="2" t="s">
        <v>239</v>
      </c>
      <c r="C379" s="28" t="s">
        <v>1061</v>
      </c>
      <c r="D379" s="30">
        <v>400</v>
      </c>
    </row>
    <row r="380" spans="1:4" x14ac:dyDescent="0.25">
      <c r="A380" s="16">
        <v>41983</v>
      </c>
      <c r="B380" s="2" t="s">
        <v>212</v>
      </c>
      <c r="C380" s="28" t="s">
        <v>1057</v>
      </c>
      <c r="D380" s="30">
        <v>1534</v>
      </c>
    </row>
    <row r="381" spans="1:4" x14ac:dyDescent="0.25">
      <c r="A381" s="16">
        <v>41983</v>
      </c>
      <c r="B381" s="2" t="s">
        <v>213</v>
      </c>
      <c r="C381" s="28" t="s">
        <v>1057</v>
      </c>
      <c r="D381" s="30">
        <v>4981.6000000000004</v>
      </c>
    </row>
    <row r="382" spans="1:4" x14ac:dyDescent="0.25">
      <c r="A382" s="16">
        <v>41974</v>
      </c>
      <c r="B382" s="2" t="s">
        <v>214</v>
      </c>
      <c r="C382" s="28" t="s">
        <v>1057</v>
      </c>
      <c r="D382" s="30">
        <v>40000</v>
      </c>
    </row>
    <row r="383" spans="1:4" x14ac:dyDescent="0.25">
      <c r="A383" s="16">
        <v>41974</v>
      </c>
      <c r="B383" s="2" t="s">
        <v>215</v>
      </c>
      <c r="C383" s="28" t="s">
        <v>1057</v>
      </c>
      <c r="D383" s="30">
        <v>6300</v>
      </c>
    </row>
    <row r="384" spans="1:4" x14ac:dyDescent="0.25">
      <c r="A384" s="16">
        <v>41983</v>
      </c>
      <c r="B384" s="2" t="s">
        <v>212</v>
      </c>
      <c r="C384" s="28" t="s">
        <v>1058</v>
      </c>
      <c r="D384" s="30">
        <v>14236</v>
      </c>
    </row>
    <row r="385" spans="1:4" x14ac:dyDescent="0.25">
      <c r="A385" s="16">
        <v>41983</v>
      </c>
      <c r="B385" s="2" t="s">
        <v>213</v>
      </c>
      <c r="C385" s="28" t="s">
        <v>1058</v>
      </c>
      <c r="D385" s="30">
        <v>3480</v>
      </c>
    </row>
    <row r="386" spans="1:4" x14ac:dyDescent="0.25">
      <c r="A386" s="16">
        <v>41974</v>
      </c>
      <c r="B386" s="2" t="s">
        <v>215</v>
      </c>
      <c r="C386" s="28" t="s">
        <v>1058</v>
      </c>
      <c r="D386" s="30">
        <v>2400</v>
      </c>
    </row>
    <row r="387" spans="1:4" x14ac:dyDescent="0.25">
      <c r="A387" s="16">
        <v>41983</v>
      </c>
      <c r="B387" s="2" t="s">
        <v>213</v>
      </c>
      <c r="C387" s="28" t="s">
        <v>1059</v>
      </c>
      <c r="D387" s="30">
        <v>14000</v>
      </c>
    </row>
    <row r="388" spans="1:4" x14ac:dyDescent="0.25">
      <c r="A388" s="16">
        <v>41974</v>
      </c>
      <c r="B388" s="2" t="s">
        <v>215</v>
      </c>
      <c r="C388" s="28" t="s">
        <v>1059</v>
      </c>
      <c r="D388" s="30">
        <v>2400</v>
      </c>
    </row>
    <row r="389" spans="1:4" x14ac:dyDescent="0.25">
      <c r="A389" s="16">
        <v>41983</v>
      </c>
      <c r="B389" s="2" t="s">
        <v>213</v>
      </c>
      <c r="C389" s="28" t="s">
        <v>1060</v>
      </c>
      <c r="D389" s="30">
        <v>588800</v>
      </c>
    </row>
    <row r="390" spans="1:4" x14ac:dyDescent="0.25">
      <c r="A390" s="16">
        <v>41974</v>
      </c>
      <c r="B390" s="2" t="s">
        <v>215</v>
      </c>
      <c r="C390" s="28" t="s">
        <v>1060</v>
      </c>
      <c r="D390" s="30">
        <v>20700</v>
      </c>
    </row>
    <row r="391" spans="1:4" x14ac:dyDescent="0.25">
      <c r="A391" s="16">
        <v>41974</v>
      </c>
      <c r="B391" s="2" t="s">
        <v>215</v>
      </c>
      <c r="C391" s="28" t="s">
        <v>1061</v>
      </c>
      <c r="D391" s="30">
        <v>2550</v>
      </c>
    </row>
    <row r="392" spans="1:4" x14ac:dyDescent="0.25">
      <c r="A392" s="16">
        <v>41974</v>
      </c>
      <c r="B392" s="2" t="s">
        <v>214</v>
      </c>
      <c r="C392" s="28" t="s">
        <v>1062</v>
      </c>
      <c r="D392" s="30">
        <v>3000</v>
      </c>
    </row>
    <row r="393" spans="1:4" x14ac:dyDescent="0.25">
      <c r="A393" s="16">
        <v>41983</v>
      </c>
      <c r="B393" s="2" t="s">
        <v>216</v>
      </c>
      <c r="C393" s="31" t="s">
        <v>1057</v>
      </c>
      <c r="D393" s="32">
        <v>53000</v>
      </c>
    </row>
    <row r="394" spans="1:4" x14ac:dyDescent="0.25">
      <c r="A394" s="16">
        <v>41983</v>
      </c>
      <c r="B394" s="2" t="s">
        <v>216</v>
      </c>
      <c r="C394" s="28" t="s">
        <v>1058</v>
      </c>
      <c r="D394" s="30">
        <v>175000</v>
      </c>
    </row>
    <row r="395" spans="1:4" x14ac:dyDescent="0.25">
      <c r="A395" s="16">
        <v>41983</v>
      </c>
      <c r="B395" s="2" t="s">
        <v>216</v>
      </c>
      <c r="C395" s="28" t="s">
        <v>1059</v>
      </c>
      <c r="D395" s="30">
        <v>50000</v>
      </c>
    </row>
    <row r="396" spans="1:4" x14ac:dyDescent="0.25">
      <c r="A396" s="16">
        <v>41983</v>
      </c>
      <c r="B396" s="2" t="s">
        <v>216</v>
      </c>
      <c r="C396" s="28" t="s">
        <v>1060</v>
      </c>
      <c r="D396" s="30">
        <v>2600000</v>
      </c>
    </row>
    <row r="397" spans="1:4" x14ac:dyDescent="0.25">
      <c r="A397" s="16">
        <v>41983</v>
      </c>
      <c r="B397" s="2" t="s">
        <v>216</v>
      </c>
      <c r="C397" s="28" t="s">
        <v>1061</v>
      </c>
      <c r="D397" s="30">
        <v>155000</v>
      </c>
    </row>
    <row r="398" spans="1:4" x14ac:dyDescent="0.25">
      <c r="A398" s="16">
        <v>41983</v>
      </c>
      <c r="B398" s="2" t="s">
        <v>216</v>
      </c>
      <c r="C398" s="28" t="s">
        <v>1062</v>
      </c>
      <c r="D398" s="30">
        <v>2900000</v>
      </c>
    </row>
    <row r="399" spans="1:4" x14ac:dyDescent="0.25">
      <c r="A399" s="16">
        <v>41974</v>
      </c>
      <c r="B399" s="2" t="s">
        <v>217</v>
      </c>
      <c r="C399" s="28" t="s">
        <v>1062</v>
      </c>
      <c r="D399" s="30">
        <v>1000</v>
      </c>
    </row>
    <row r="400" spans="1:4" x14ac:dyDescent="0.25">
      <c r="A400" s="16">
        <v>41974</v>
      </c>
      <c r="B400" s="2" t="s">
        <v>218</v>
      </c>
      <c r="C400" s="28" t="s">
        <v>1062</v>
      </c>
      <c r="D400" s="30">
        <v>2000</v>
      </c>
    </row>
    <row r="401" spans="1:4" x14ac:dyDescent="0.25">
      <c r="A401" s="16">
        <v>41974</v>
      </c>
      <c r="B401" s="2" t="s">
        <v>219</v>
      </c>
      <c r="C401" s="31" t="s">
        <v>1060</v>
      </c>
      <c r="D401" s="32">
        <v>17000</v>
      </c>
    </row>
    <row r="402" spans="1:4" x14ac:dyDescent="0.25">
      <c r="A402" s="16">
        <v>41974</v>
      </c>
      <c r="B402" s="2" t="s">
        <v>220</v>
      </c>
      <c r="C402" s="31" t="s">
        <v>1058</v>
      </c>
      <c r="D402" s="32">
        <v>33000</v>
      </c>
    </row>
    <row r="403" spans="1:4" x14ac:dyDescent="0.25">
      <c r="A403" s="16">
        <v>41974</v>
      </c>
      <c r="B403" s="2" t="s">
        <v>220</v>
      </c>
      <c r="C403" s="31" t="s">
        <v>1060</v>
      </c>
      <c r="D403" s="32">
        <v>300000</v>
      </c>
    </row>
    <row r="404" spans="1:4" x14ac:dyDescent="0.25">
      <c r="A404" s="16">
        <v>41974</v>
      </c>
      <c r="B404" s="2" t="s">
        <v>220</v>
      </c>
      <c r="C404" s="31" t="s">
        <v>1062</v>
      </c>
      <c r="D404" s="32">
        <v>25000</v>
      </c>
    </row>
    <row r="405" spans="1:4" x14ac:dyDescent="0.25">
      <c r="A405" s="16">
        <v>41974</v>
      </c>
      <c r="B405" s="2" t="s">
        <v>221</v>
      </c>
      <c r="C405" s="28" t="s">
        <v>1057</v>
      </c>
      <c r="D405" s="30">
        <v>700</v>
      </c>
    </row>
    <row r="406" spans="1:4" x14ac:dyDescent="0.25">
      <c r="A406" s="16">
        <v>41974</v>
      </c>
      <c r="B406" s="2" t="s">
        <v>222</v>
      </c>
      <c r="C406" s="28" t="s">
        <v>1060</v>
      </c>
      <c r="D406" s="30">
        <v>3500</v>
      </c>
    </row>
    <row r="407" spans="1:4" x14ac:dyDescent="0.25">
      <c r="A407" s="16">
        <v>41974</v>
      </c>
      <c r="B407" s="2" t="s">
        <v>223</v>
      </c>
      <c r="C407" s="31" t="s">
        <v>1060</v>
      </c>
      <c r="D407" s="32">
        <v>21500</v>
      </c>
    </row>
    <row r="408" spans="1:4" x14ac:dyDescent="0.25">
      <c r="A408" s="16">
        <v>41974</v>
      </c>
      <c r="B408" s="2" t="s">
        <v>224</v>
      </c>
      <c r="C408" s="31" t="s">
        <v>1057</v>
      </c>
      <c r="D408" s="32">
        <v>450</v>
      </c>
    </row>
    <row r="409" spans="1:4" x14ac:dyDescent="0.25">
      <c r="A409" s="16">
        <v>41974</v>
      </c>
      <c r="B409" s="2" t="s">
        <v>224</v>
      </c>
      <c r="C409" s="31" t="s">
        <v>1059</v>
      </c>
      <c r="D409" s="32">
        <v>450</v>
      </c>
    </row>
    <row r="410" spans="1:4" x14ac:dyDescent="0.25">
      <c r="A410" s="16">
        <v>41974</v>
      </c>
      <c r="B410" s="2" t="s">
        <v>225</v>
      </c>
      <c r="C410" s="31" t="s">
        <v>1062</v>
      </c>
      <c r="D410" s="32">
        <v>9000</v>
      </c>
    </row>
    <row r="411" spans="1:4" x14ac:dyDescent="0.25">
      <c r="A411" s="16">
        <v>42001</v>
      </c>
      <c r="B411" s="2" t="s">
        <v>226</v>
      </c>
      <c r="C411" s="28" t="s">
        <v>1057</v>
      </c>
      <c r="D411" s="32">
        <v>85000</v>
      </c>
    </row>
    <row r="412" spans="1:4" x14ac:dyDescent="0.25">
      <c r="A412" s="24">
        <v>41993</v>
      </c>
      <c r="B412" s="2" t="s">
        <v>227</v>
      </c>
      <c r="C412" s="28" t="s">
        <v>1057</v>
      </c>
      <c r="D412" s="32">
        <v>100000</v>
      </c>
    </row>
    <row r="413" spans="1:4" x14ac:dyDescent="0.25">
      <c r="A413" s="24">
        <v>41983</v>
      </c>
      <c r="B413" s="2" t="s">
        <v>228</v>
      </c>
      <c r="C413" s="31" t="s">
        <v>1057</v>
      </c>
      <c r="D413" s="32">
        <v>15000</v>
      </c>
    </row>
    <row r="414" spans="1:4" x14ac:dyDescent="0.25">
      <c r="A414" s="16">
        <v>42001</v>
      </c>
      <c r="B414" s="2" t="s">
        <v>226</v>
      </c>
      <c r="C414" s="28" t="s">
        <v>1058</v>
      </c>
      <c r="D414" s="32">
        <v>3000</v>
      </c>
    </row>
    <row r="415" spans="1:4" x14ac:dyDescent="0.25">
      <c r="A415" s="24">
        <v>41993</v>
      </c>
      <c r="B415" s="2" t="s">
        <v>227</v>
      </c>
      <c r="C415" s="28" t="s">
        <v>1058</v>
      </c>
      <c r="D415" s="32">
        <v>30000</v>
      </c>
    </row>
    <row r="416" spans="1:4" x14ac:dyDescent="0.25">
      <c r="A416" s="24">
        <v>41983</v>
      </c>
      <c r="B416" s="2" t="s">
        <v>228</v>
      </c>
      <c r="C416" s="31" t="s">
        <v>1058</v>
      </c>
      <c r="D416" s="32">
        <v>30000</v>
      </c>
    </row>
    <row r="417" spans="1:4" x14ac:dyDescent="0.25">
      <c r="A417" s="16">
        <v>42001</v>
      </c>
      <c r="B417" s="2" t="s">
        <v>226</v>
      </c>
      <c r="C417" s="28" t="s">
        <v>1059</v>
      </c>
      <c r="D417" s="32">
        <v>100000</v>
      </c>
    </row>
    <row r="418" spans="1:4" x14ac:dyDescent="0.25">
      <c r="A418" s="24">
        <v>41993</v>
      </c>
      <c r="B418" s="2" t="s">
        <v>227</v>
      </c>
      <c r="C418" s="28" t="s">
        <v>1059</v>
      </c>
      <c r="D418" s="32">
        <v>90000</v>
      </c>
    </row>
    <row r="419" spans="1:4" x14ac:dyDescent="0.25">
      <c r="A419" s="24">
        <v>41983</v>
      </c>
      <c r="B419" s="2" t="s">
        <v>228</v>
      </c>
      <c r="C419" s="31" t="s">
        <v>1059</v>
      </c>
      <c r="D419" s="32">
        <v>13000</v>
      </c>
    </row>
    <row r="420" spans="1:4" x14ac:dyDescent="0.25">
      <c r="A420" s="24">
        <v>41983</v>
      </c>
      <c r="B420" s="2" t="s">
        <v>228</v>
      </c>
      <c r="C420" s="31" t="s">
        <v>1060</v>
      </c>
      <c r="D420" s="32">
        <v>380000</v>
      </c>
    </row>
    <row r="421" spans="1:4" x14ac:dyDescent="0.25">
      <c r="A421" s="24">
        <v>41983</v>
      </c>
      <c r="B421" s="2" t="s">
        <v>228</v>
      </c>
      <c r="C421" s="31" t="s">
        <v>1061</v>
      </c>
      <c r="D421" s="32">
        <v>22500</v>
      </c>
    </row>
    <row r="422" spans="1:4" x14ac:dyDescent="0.25">
      <c r="A422" s="24">
        <v>41974</v>
      </c>
      <c r="B422" s="2" t="s">
        <v>229</v>
      </c>
      <c r="C422" s="31" t="s">
        <v>1060</v>
      </c>
      <c r="D422" s="32">
        <v>20000</v>
      </c>
    </row>
    <row r="423" spans="1:4" x14ac:dyDescent="0.25">
      <c r="A423" s="24">
        <v>41974</v>
      </c>
      <c r="B423" s="2" t="s">
        <v>229</v>
      </c>
      <c r="C423" s="31" t="s">
        <v>1062</v>
      </c>
      <c r="D423" s="32">
        <v>1500</v>
      </c>
    </row>
    <row r="424" spans="1:4" x14ac:dyDescent="0.25">
      <c r="A424" s="24">
        <v>41974</v>
      </c>
      <c r="B424" s="2" t="s">
        <v>230</v>
      </c>
      <c r="C424" s="31" t="s">
        <v>1062</v>
      </c>
      <c r="D424" s="32">
        <v>45000</v>
      </c>
    </row>
    <row r="425" spans="1:4" x14ac:dyDescent="0.25">
      <c r="A425" s="24">
        <v>41974</v>
      </c>
      <c r="B425" s="2" t="s">
        <v>231</v>
      </c>
      <c r="C425" s="28" t="s">
        <v>1062</v>
      </c>
      <c r="D425" s="30">
        <v>2000</v>
      </c>
    </row>
    <row r="426" spans="1:4" x14ac:dyDescent="0.25">
      <c r="A426" s="24">
        <v>41974</v>
      </c>
      <c r="B426" s="2" t="s">
        <v>232</v>
      </c>
      <c r="C426" s="28" t="s">
        <v>1060</v>
      </c>
      <c r="D426" s="30">
        <v>8000</v>
      </c>
    </row>
    <row r="427" spans="1:4" x14ac:dyDescent="0.25">
      <c r="A427" s="24">
        <v>41974</v>
      </c>
      <c r="B427" s="2" t="s">
        <v>233</v>
      </c>
      <c r="C427" s="28" t="s">
        <v>1062</v>
      </c>
      <c r="D427" s="30">
        <v>40000</v>
      </c>
    </row>
    <row r="428" spans="1:4" x14ac:dyDescent="0.25">
      <c r="A428" s="24">
        <v>41974</v>
      </c>
      <c r="B428" s="2" t="s">
        <v>234</v>
      </c>
      <c r="C428" s="28" t="s">
        <v>1060</v>
      </c>
      <c r="D428" s="30">
        <v>20000</v>
      </c>
    </row>
    <row r="429" spans="1:4" x14ac:dyDescent="0.25">
      <c r="A429" s="24">
        <v>41974</v>
      </c>
      <c r="B429" s="2" t="s">
        <v>235</v>
      </c>
      <c r="C429" s="28" t="s">
        <v>1060</v>
      </c>
      <c r="D429" s="30">
        <v>1000</v>
      </c>
    </row>
    <row r="430" spans="1:4" x14ac:dyDescent="0.25">
      <c r="A430" s="24">
        <v>41974</v>
      </c>
      <c r="B430" s="2" t="s">
        <v>236</v>
      </c>
      <c r="C430" s="28" t="s">
        <v>1060</v>
      </c>
      <c r="D430" s="30">
        <v>50000</v>
      </c>
    </row>
    <row r="431" spans="1:4" x14ac:dyDescent="0.25">
      <c r="A431" s="24">
        <v>41974</v>
      </c>
      <c r="B431" s="2" t="s">
        <v>237</v>
      </c>
      <c r="C431" s="28" t="s">
        <v>1060</v>
      </c>
      <c r="D431" s="30">
        <v>15000</v>
      </c>
    </row>
    <row r="432" spans="1:4" x14ac:dyDescent="0.25">
      <c r="A432" s="24">
        <v>41974</v>
      </c>
      <c r="B432" s="2" t="s">
        <v>237</v>
      </c>
      <c r="C432" s="28" t="s">
        <v>1062</v>
      </c>
      <c r="D432" s="30">
        <v>25000</v>
      </c>
    </row>
    <row r="433" spans="1:4" x14ac:dyDescent="0.25">
      <c r="A433" s="16">
        <v>41988</v>
      </c>
      <c r="B433" s="2" t="s">
        <v>238</v>
      </c>
      <c r="C433" s="28" t="s">
        <v>1057</v>
      </c>
      <c r="D433" s="30">
        <v>31000</v>
      </c>
    </row>
    <row r="434" spans="1:4" x14ac:dyDescent="0.25">
      <c r="A434" s="16">
        <v>41988</v>
      </c>
      <c r="B434" s="2" t="s">
        <v>239</v>
      </c>
      <c r="C434" s="28" t="s">
        <v>1057</v>
      </c>
      <c r="D434" s="30">
        <v>250</v>
      </c>
    </row>
    <row r="435" spans="1:4" x14ac:dyDescent="0.25">
      <c r="A435" s="16">
        <v>41988</v>
      </c>
      <c r="B435" s="2" t="s">
        <v>238</v>
      </c>
      <c r="C435" s="28" t="s">
        <v>1058</v>
      </c>
      <c r="D435" s="30">
        <v>68000</v>
      </c>
    </row>
    <row r="436" spans="1:4" x14ac:dyDescent="0.25">
      <c r="A436" s="16">
        <v>41988</v>
      </c>
      <c r="B436" s="2" t="s">
        <v>239</v>
      </c>
      <c r="C436" s="28" t="s">
        <v>1058</v>
      </c>
      <c r="D436" s="30">
        <v>450</v>
      </c>
    </row>
    <row r="437" spans="1:4" x14ac:dyDescent="0.25">
      <c r="A437" s="16">
        <v>41988</v>
      </c>
      <c r="B437" s="2" t="s">
        <v>238</v>
      </c>
      <c r="C437" s="28" t="s">
        <v>1059</v>
      </c>
      <c r="D437" s="30">
        <v>27200</v>
      </c>
    </row>
    <row r="438" spans="1:4" x14ac:dyDescent="0.25">
      <c r="A438" s="16">
        <v>41988</v>
      </c>
      <c r="B438" s="2" t="s">
        <v>239</v>
      </c>
      <c r="C438" s="28" t="s">
        <v>1059</v>
      </c>
      <c r="D438" s="30">
        <v>200</v>
      </c>
    </row>
    <row r="439" spans="1:4" x14ac:dyDescent="0.25">
      <c r="A439" s="16">
        <v>41988</v>
      </c>
      <c r="B439" s="2" t="s">
        <v>238</v>
      </c>
      <c r="C439" s="28" t="s">
        <v>1060</v>
      </c>
      <c r="D439" s="30">
        <v>355000</v>
      </c>
    </row>
    <row r="440" spans="1:4" x14ac:dyDescent="0.25">
      <c r="A440" s="16">
        <v>41988</v>
      </c>
      <c r="B440" s="2" t="s">
        <v>239</v>
      </c>
      <c r="C440" s="28" t="s">
        <v>1060</v>
      </c>
      <c r="D440" s="30">
        <v>6000</v>
      </c>
    </row>
    <row r="441" spans="1:4" x14ac:dyDescent="0.25">
      <c r="A441" s="16">
        <v>41988</v>
      </c>
      <c r="B441" s="2" t="s">
        <v>238</v>
      </c>
      <c r="C441" s="28" t="s">
        <v>1061</v>
      </c>
      <c r="D441" s="30">
        <v>46500</v>
      </c>
    </row>
    <row r="442" spans="1:4" x14ac:dyDescent="0.25">
      <c r="A442" s="16">
        <v>41988</v>
      </c>
      <c r="B442" s="2" t="s">
        <v>239</v>
      </c>
      <c r="C442" s="28" t="s">
        <v>1061</v>
      </c>
      <c r="D442" s="30">
        <v>400</v>
      </c>
    </row>
  </sheetData>
  <dataValidations count="3">
    <dataValidation type="list" allowBlank="1" showInputMessage="1" showErrorMessage="1" sqref="C2:C442">
      <formula1>INDIRECT("Таблица2[Префикс юр лица]")</formula1>
    </dataValidation>
    <dataValidation type="list" allowBlank="1" showInputMessage="1" showErrorMessage="1" sqref="B2:B442">
      <formula1>INDIRECT("Таблица2[Статья ДДС]")</formula1>
    </dataValidation>
    <dataValidation type="date" allowBlank="1" showInputMessage="1" showErrorMessage="1" sqref="A2:A442">
      <formula1>41640</formula1>
      <formula2>43831</formula2>
    </dataValidation>
  </dataValidation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G45"/>
  <sheetViews>
    <sheetView workbookViewId="0">
      <selection activeCell="G2" sqref="G2"/>
    </sheetView>
  </sheetViews>
  <sheetFormatPr defaultRowHeight="15" x14ac:dyDescent="0.25"/>
  <cols>
    <col min="1" max="1" width="21.42578125" bestFit="1" customWidth="1"/>
    <col min="2" max="2" width="10" bestFit="1" customWidth="1"/>
    <col min="3" max="3" width="51" bestFit="1" customWidth="1"/>
    <col min="4" max="4" width="81.140625" bestFit="1" customWidth="1"/>
    <col min="5" max="5" width="11.85546875" bestFit="1" customWidth="1"/>
    <col min="6" max="6" width="11" bestFit="1" customWidth="1"/>
    <col min="7" max="7" width="10" style="2" bestFit="1" customWidth="1"/>
  </cols>
  <sheetData>
    <row r="1" spans="7:7" x14ac:dyDescent="0.25">
      <c r="G1"/>
    </row>
    <row r="2" spans="7:7" x14ac:dyDescent="0.25">
      <c r="G2"/>
    </row>
    <row r="3" spans="7:7" x14ac:dyDescent="0.25">
      <c r="G3"/>
    </row>
    <row r="4" spans="7:7" x14ac:dyDescent="0.25">
      <c r="G4"/>
    </row>
    <row r="5" spans="7:7" x14ac:dyDescent="0.25">
      <c r="G5"/>
    </row>
    <row r="6" spans="7:7" x14ac:dyDescent="0.25">
      <c r="G6"/>
    </row>
    <row r="7" spans="7:7" x14ac:dyDescent="0.25">
      <c r="G7"/>
    </row>
    <row r="8" spans="7:7" x14ac:dyDescent="0.25">
      <c r="G8"/>
    </row>
    <row r="9" spans="7:7" x14ac:dyDescent="0.25">
      <c r="G9"/>
    </row>
    <row r="10" spans="7:7" x14ac:dyDescent="0.25">
      <c r="G10"/>
    </row>
    <row r="11" spans="7:7" x14ac:dyDescent="0.25">
      <c r="G11"/>
    </row>
    <row r="12" spans="7:7" x14ac:dyDescent="0.25">
      <c r="G12"/>
    </row>
    <row r="13" spans="7:7" x14ac:dyDescent="0.25">
      <c r="G13"/>
    </row>
    <row r="14" spans="7:7" x14ac:dyDescent="0.25">
      <c r="G14"/>
    </row>
    <row r="15" spans="7:7" x14ac:dyDescent="0.25">
      <c r="G15"/>
    </row>
    <row r="16" spans="7:7" x14ac:dyDescent="0.25">
      <c r="G16"/>
    </row>
    <row r="17" spans="7:7" x14ac:dyDescent="0.25">
      <c r="G17"/>
    </row>
    <row r="18" spans="7:7" x14ac:dyDescent="0.25">
      <c r="G18"/>
    </row>
    <row r="19" spans="7:7" x14ac:dyDescent="0.25">
      <c r="G19"/>
    </row>
    <row r="20" spans="7:7" x14ac:dyDescent="0.25">
      <c r="G20"/>
    </row>
    <row r="21" spans="7:7" x14ac:dyDescent="0.25">
      <c r="G21"/>
    </row>
    <row r="22" spans="7:7" x14ac:dyDescent="0.25">
      <c r="G22"/>
    </row>
    <row r="23" spans="7:7" x14ac:dyDescent="0.25">
      <c r="G23"/>
    </row>
    <row r="24" spans="7:7" x14ac:dyDescent="0.25">
      <c r="G24"/>
    </row>
    <row r="25" spans="7:7" x14ac:dyDescent="0.25">
      <c r="G25"/>
    </row>
    <row r="26" spans="7:7" x14ac:dyDescent="0.25">
      <c r="G26"/>
    </row>
    <row r="27" spans="7:7" x14ac:dyDescent="0.25">
      <c r="G27"/>
    </row>
    <row r="28" spans="7:7" x14ac:dyDescent="0.25">
      <c r="G28"/>
    </row>
    <row r="29" spans="7:7" x14ac:dyDescent="0.25">
      <c r="G29"/>
    </row>
    <row r="30" spans="7:7" x14ac:dyDescent="0.25">
      <c r="G30"/>
    </row>
    <row r="31" spans="7:7" x14ac:dyDescent="0.25">
      <c r="G31"/>
    </row>
    <row r="32" spans="7:7" x14ac:dyDescent="0.25">
      <c r="G32"/>
    </row>
    <row r="33" spans="7:7" x14ac:dyDescent="0.25">
      <c r="G33"/>
    </row>
    <row r="34" spans="7:7" x14ac:dyDescent="0.25">
      <c r="G34"/>
    </row>
    <row r="35" spans="7:7" x14ac:dyDescent="0.25">
      <c r="G35"/>
    </row>
    <row r="36" spans="7:7" x14ac:dyDescent="0.25">
      <c r="G36"/>
    </row>
    <row r="37" spans="7:7" x14ac:dyDescent="0.25">
      <c r="G37"/>
    </row>
    <row r="38" spans="7:7" x14ac:dyDescent="0.25">
      <c r="G38"/>
    </row>
    <row r="39" spans="7:7" x14ac:dyDescent="0.25">
      <c r="G39"/>
    </row>
    <row r="40" spans="7:7" x14ac:dyDescent="0.25">
      <c r="G40"/>
    </row>
    <row r="41" spans="7:7" x14ac:dyDescent="0.25">
      <c r="G41"/>
    </row>
    <row r="42" spans="7:7" x14ac:dyDescent="0.25">
      <c r="G42"/>
    </row>
    <row r="43" spans="7:7" x14ac:dyDescent="0.25">
      <c r="G43"/>
    </row>
    <row r="44" spans="7:7" x14ac:dyDescent="0.25">
      <c r="G44"/>
    </row>
    <row r="45" spans="7:7" x14ac:dyDescent="0.25">
      <c r="G4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workbookViewId="0">
      <selection activeCell="G3" sqref="G3"/>
    </sheetView>
  </sheetViews>
  <sheetFormatPr defaultRowHeight="15" x14ac:dyDescent="0.25"/>
  <sheetData>
    <row r="1" spans="1:1" x14ac:dyDescent="0.25">
      <c r="A1" s="2" t="s">
        <v>244</v>
      </c>
    </row>
    <row r="15" spans="1:1" x14ac:dyDescent="0.25">
      <c r="A15" t="s">
        <v>245</v>
      </c>
    </row>
    <row r="16" spans="1:1" x14ac:dyDescent="0.25">
      <c r="A16" t="s">
        <v>246</v>
      </c>
    </row>
    <row r="30" spans="1:1" x14ac:dyDescent="0.25">
      <c r="A30" s="8" t="s">
        <v>247</v>
      </c>
    </row>
    <row r="32" spans="1:1" x14ac:dyDescent="0.25">
      <c r="A32" t="s">
        <v>249</v>
      </c>
    </row>
    <row r="33" spans="2:2" x14ac:dyDescent="0.25">
      <c r="B33" t="s">
        <v>248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86"/>
  <sheetViews>
    <sheetView topLeftCell="Q1" workbookViewId="0">
      <selection sqref="A1:Z596"/>
    </sheetView>
  </sheetViews>
  <sheetFormatPr defaultRowHeight="15" x14ac:dyDescent="0.25"/>
  <cols>
    <col min="1" max="1" width="53.42578125" bestFit="1" customWidth="1"/>
    <col min="2" max="2" width="18.28515625" bestFit="1" customWidth="1"/>
    <col min="3" max="4" width="15.28515625" bestFit="1" customWidth="1"/>
    <col min="5" max="5" width="21" bestFit="1" customWidth="1"/>
    <col min="6" max="6" width="15.5703125" bestFit="1" customWidth="1"/>
    <col min="7" max="7" width="16.42578125" bestFit="1" customWidth="1"/>
    <col min="8" max="8" width="18.42578125" bestFit="1" customWidth="1"/>
    <col min="9" max="9" width="19.5703125" bestFit="1" customWidth="1"/>
    <col min="10" max="10" width="18.42578125" bestFit="1" customWidth="1"/>
    <col min="11" max="11" width="9.42578125" bestFit="1" customWidth="1"/>
    <col min="12" max="12" width="38.5703125" bestFit="1" customWidth="1"/>
    <col min="13" max="13" width="81.140625" customWidth="1"/>
    <col min="14" max="14" width="38.7109375" bestFit="1" customWidth="1"/>
    <col min="15" max="15" width="81.140625" bestFit="1" customWidth="1"/>
    <col min="16" max="16" width="38.85546875" bestFit="1" customWidth="1"/>
    <col min="17" max="17" width="22.7109375" bestFit="1" customWidth="1"/>
    <col min="18" max="18" width="18.140625" bestFit="1" customWidth="1"/>
    <col min="19" max="19" width="15.42578125" bestFit="1" customWidth="1"/>
    <col min="20" max="20" width="13.42578125" bestFit="1" customWidth="1"/>
    <col min="21" max="21" width="23.28515625" bestFit="1" customWidth="1"/>
    <col min="22" max="22" width="10.28515625" bestFit="1" customWidth="1"/>
    <col min="23" max="23" width="13.42578125" bestFit="1" customWidth="1"/>
    <col min="24" max="24" width="38.5703125" bestFit="1" customWidth="1"/>
    <col min="25" max="25" width="11" bestFit="1" customWidth="1"/>
    <col min="26" max="26" width="18.140625" bestFit="1" customWidth="1"/>
    <col min="27" max="27" width="17" style="2" bestFit="1" customWidth="1"/>
    <col min="28" max="28" width="23.140625" style="2" bestFit="1" customWidth="1"/>
  </cols>
  <sheetData>
    <row r="1" spans="1:28" x14ac:dyDescent="0.25">
      <c r="A1" s="23" t="s">
        <v>348</v>
      </c>
      <c r="B1" s="23" t="s">
        <v>349</v>
      </c>
      <c r="C1" s="26" t="s">
        <v>350</v>
      </c>
      <c r="D1" s="26" t="s">
        <v>351</v>
      </c>
      <c r="E1" s="26" t="s">
        <v>352</v>
      </c>
      <c r="F1" s="23" t="s">
        <v>353</v>
      </c>
      <c r="G1" s="23" t="s">
        <v>354</v>
      </c>
      <c r="H1" s="23" t="s">
        <v>355</v>
      </c>
      <c r="I1" s="23" t="s">
        <v>356</v>
      </c>
      <c r="J1" s="23" t="s">
        <v>357</v>
      </c>
      <c r="K1" s="23" t="s">
        <v>358</v>
      </c>
      <c r="L1" s="23" t="s">
        <v>359</v>
      </c>
      <c r="M1" s="23" t="s">
        <v>360</v>
      </c>
      <c r="N1" s="23" t="s">
        <v>361</v>
      </c>
      <c r="O1" s="23" t="s">
        <v>210</v>
      </c>
      <c r="P1" s="23" t="s">
        <v>362</v>
      </c>
      <c r="Q1" s="23" t="s">
        <v>363</v>
      </c>
      <c r="R1" s="26" t="s">
        <v>364</v>
      </c>
      <c r="S1" s="23" t="s">
        <v>365</v>
      </c>
      <c r="T1" s="23" t="s">
        <v>161</v>
      </c>
      <c r="U1" s="23" t="s">
        <v>160</v>
      </c>
      <c r="V1" s="23" t="s">
        <v>366</v>
      </c>
      <c r="W1" s="23" t="s">
        <v>367</v>
      </c>
      <c r="X1" s="23" t="s">
        <v>368</v>
      </c>
      <c r="Y1" s="23" t="s">
        <v>369</v>
      </c>
      <c r="Z1" s="23" t="s">
        <v>370</v>
      </c>
      <c r="AA1" s="23" t="s">
        <v>1684</v>
      </c>
      <c r="AB1" s="23" t="s">
        <v>3547</v>
      </c>
    </row>
    <row r="2" spans="1:28" x14ac:dyDescent="0.25">
      <c r="A2" s="23" t="s">
        <v>3151</v>
      </c>
      <c r="B2" s="23">
        <v>200000001</v>
      </c>
      <c r="C2" s="26">
        <v>41941.468622685185</v>
      </c>
      <c r="D2" s="26">
        <v>41941.468622685185</v>
      </c>
      <c r="E2" s="26"/>
      <c r="F2" s="23">
        <v>0</v>
      </c>
      <c r="G2" s="23">
        <v>1</v>
      </c>
      <c r="H2" s="23">
        <v>200000000</v>
      </c>
      <c r="I2" s="23" t="s">
        <v>3152</v>
      </c>
      <c r="J2" s="23">
        <v>200000000</v>
      </c>
      <c r="K2" s="23"/>
      <c r="L2" s="23" t="s">
        <v>3151</v>
      </c>
      <c r="M2" s="23" t="s">
        <v>3153</v>
      </c>
      <c r="N2" s="23" t="s">
        <v>2784</v>
      </c>
      <c r="O2" s="23" t="s">
        <v>2785</v>
      </c>
      <c r="P2" s="23" t="s">
        <v>3236</v>
      </c>
      <c r="Q2" s="23"/>
      <c r="R2" s="26">
        <v>41920.833333333336</v>
      </c>
      <c r="S2" s="23">
        <v>28679</v>
      </c>
      <c r="T2" s="23" t="s">
        <v>280</v>
      </c>
      <c r="U2" s="23" t="s">
        <v>282</v>
      </c>
      <c r="V2" s="23" t="s">
        <v>1698</v>
      </c>
      <c r="W2" s="23">
        <v>41921</v>
      </c>
      <c r="X2" s="23" t="s">
        <v>181</v>
      </c>
      <c r="Y2" s="23"/>
      <c r="Z2" s="23">
        <v>28679</v>
      </c>
      <c r="AA2" s="23">
        <v>41921</v>
      </c>
      <c r="AB2" s="23">
        <v>28679</v>
      </c>
    </row>
    <row r="3" spans="1:28" x14ac:dyDescent="0.25">
      <c r="A3" s="23" t="s">
        <v>2475</v>
      </c>
      <c r="B3" s="23">
        <v>200000000</v>
      </c>
      <c r="C3" s="26">
        <v>41915.428807870368</v>
      </c>
      <c r="D3" s="26">
        <v>41933.542881944442</v>
      </c>
      <c r="E3" s="26"/>
      <c r="F3" s="23">
        <v>0</v>
      </c>
      <c r="G3" s="23">
        <v>1</v>
      </c>
      <c r="H3" s="23">
        <v>200000000</v>
      </c>
      <c r="I3" s="23" t="s">
        <v>2476</v>
      </c>
      <c r="J3" s="23">
        <v>200000001</v>
      </c>
      <c r="K3" s="23"/>
      <c r="L3" s="23" t="s">
        <v>2475</v>
      </c>
      <c r="M3" s="23" t="s">
        <v>1146</v>
      </c>
      <c r="N3" s="23" t="s">
        <v>395</v>
      </c>
      <c r="O3" s="23" t="s">
        <v>322</v>
      </c>
      <c r="P3" s="23" t="s">
        <v>2477</v>
      </c>
      <c r="Q3" s="23"/>
      <c r="R3" s="26">
        <v>41927.833333333336</v>
      </c>
      <c r="S3" s="23">
        <v>34500</v>
      </c>
      <c r="T3" s="23" t="s">
        <v>281</v>
      </c>
      <c r="U3" s="23" t="s">
        <v>283</v>
      </c>
      <c r="V3" s="23" t="s">
        <v>1698</v>
      </c>
      <c r="W3" s="23">
        <v>41928</v>
      </c>
      <c r="X3" s="23" t="s">
        <v>185</v>
      </c>
      <c r="Y3" s="23">
        <v>34500</v>
      </c>
      <c r="Z3" s="23"/>
      <c r="AA3" s="23">
        <v>41928</v>
      </c>
      <c r="AB3" s="23">
        <v>-34500</v>
      </c>
    </row>
    <row r="4" spans="1:28" x14ac:dyDescent="0.25">
      <c r="A4" s="23" t="s">
        <v>2341</v>
      </c>
      <c r="B4" s="23">
        <v>200000000</v>
      </c>
      <c r="C4" s="26">
        <v>41885.513171296298</v>
      </c>
      <c r="D4" s="26">
        <v>41933.542905092596</v>
      </c>
      <c r="E4" s="26"/>
      <c r="F4" s="23">
        <v>0</v>
      </c>
      <c r="G4" s="23">
        <v>1</v>
      </c>
      <c r="H4" s="23">
        <v>200000003</v>
      </c>
      <c r="I4" s="23" t="s">
        <v>2342</v>
      </c>
      <c r="J4" s="23">
        <v>200000001</v>
      </c>
      <c r="K4" s="23"/>
      <c r="L4" s="23" t="s">
        <v>2341</v>
      </c>
      <c r="M4" s="23" t="s">
        <v>2005</v>
      </c>
      <c r="N4" s="23" t="s">
        <v>1704</v>
      </c>
      <c r="O4" s="23" t="s">
        <v>1705</v>
      </c>
      <c r="P4" s="23" t="s">
        <v>2343</v>
      </c>
      <c r="Q4" s="23"/>
      <c r="R4" s="26">
        <v>41898.833333333336</v>
      </c>
      <c r="S4" s="23">
        <v>111</v>
      </c>
      <c r="T4" s="23" t="s">
        <v>281</v>
      </c>
      <c r="U4" s="23" t="s">
        <v>283</v>
      </c>
      <c r="V4" s="23" t="s">
        <v>1699</v>
      </c>
      <c r="W4" s="23">
        <v>41899</v>
      </c>
      <c r="X4" s="23" t="s">
        <v>185</v>
      </c>
      <c r="Y4" s="23">
        <v>111</v>
      </c>
      <c r="Z4" s="23"/>
      <c r="AA4" s="23">
        <v>41899</v>
      </c>
      <c r="AB4" s="23">
        <v>-111</v>
      </c>
    </row>
    <row r="5" spans="1:28" x14ac:dyDescent="0.25">
      <c r="A5" s="23" t="s">
        <v>2951</v>
      </c>
      <c r="B5" s="23">
        <v>200000000</v>
      </c>
      <c r="C5" s="26">
        <v>41940.192754629628</v>
      </c>
      <c r="D5" s="26">
        <v>41940.192754629628</v>
      </c>
      <c r="E5" s="26"/>
      <c r="F5" s="23">
        <v>0</v>
      </c>
      <c r="G5" s="23">
        <v>1</v>
      </c>
      <c r="H5" s="23">
        <v>200000003</v>
      </c>
      <c r="I5" s="23" t="s">
        <v>2952</v>
      </c>
      <c r="J5" s="23">
        <v>200000001</v>
      </c>
      <c r="K5" s="23"/>
      <c r="L5" s="23" t="s">
        <v>2951</v>
      </c>
      <c r="M5" s="23" t="s">
        <v>2953</v>
      </c>
      <c r="N5" s="23" t="s">
        <v>1749</v>
      </c>
      <c r="O5" s="23" t="s">
        <v>1750</v>
      </c>
      <c r="P5" s="23" t="s">
        <v>3205</v>
      </c>
      <c r="Q5" s="23"/>
      <c r="R5" s="26">
        <v>41935.833333333336</v>
      </c>
      <c r="S5" s="23">
        <v>606681.43999999994</v>
      </c>
      <c r="T5" s="23" t="s">
        <v>281</v>
      </c>
      <c r="U5" s="23" t="s">
        <v>283</v>
      </c>
      <c r="V5" s="23" t="s">
        <v>1699</v>
      </c>
      <c r="W5" s="23">
        <v>41936</v>
      </c>
      <c r="X5" s="23" t="s">
        <v>185</v>
      </c>
      <c r="Y5" s="23">
        <v>606681.43999999994</v>
      </c>
      <c r="Z5" s="23"/>
      <c r="AA5" s="23">
        <v>41936</v>
      </c>
      <c r="AB5" s="23">
        <v>-606681.43999999994</v>
      </c>
    </row>
    <row r="6" spans="1:28" x14ac:dyDescent="0.25">
      <c r="A6" s="23" t="s">
        <v>1577</v>
      </c>
      <c r="B6" s="23">
        <v>200000001</v>
      </c>
      <c r="C6" s="26">
        <v>41871.484814814816</v>
      </c>
      <c r="D6" s="26">
        <v>41933.569502314815</v>
      </c>
      <c r="E6" s="26"/>
      <c r="F6" s="23">
        <v>0</v>
      </c>
      <c r="G6" s="23">
        <v>1</v>
      </c>
      <c r="H6" s="23">
        <v>200000000</v>
      </c>
      <c r="I6" s="23"/>
      <c r="J6" s="23">
        <v>200000000</v>
      </c>
      <c r="K6" s="23"/>
      <c r="L6" s="23" t="s">
        <v>1577</v>
      </c>
      <c r="M6" s="23" t="s">
        <v>1578</v>
      </c>
      <c r="N6" s="23" t="s">
        <v>1579</v>
      </c>
      <c r="O6" s="23" t="s">
        <v>1580</v>
      </c>
      <c r="P6" s="23" t="s">
        <v>1581</v>
      </c>
      <c r="Q6" s="23">
        <v>100</v>
      </c>
      <c r="R6" s="26">
        <v>41841.833333333336</v>
      </c>
      <c r="S6" s="23">
        <v>109986.48</v>
      </c>
      <c r="T6" s="23" t="s">
        <v>280</v>
      </c>
      <c r="U6" s="23" t="s">
        <v>282</v>
      </c>
      <c r="V6" s="23" t="s">
        <v>1698</v>
      </c>
      <c r="W6" s="23">
        <v>41842</v>
      </c>
      <c r="X6" s="23" t="s">
        <v>181</v>
      </c>
      <c r="Y6" s="23"/>
      <c r="Z6" s="23">
        <v>109986.48</v>
      </c>
      <c r="AA6" s="23">
        <v>41842</v>
      </c>
      <c r="AB6" s="23">
        <v>109986.48</v>
      </c>
    </row>
    <row r="7" spans="1:28" x14ac:dyDescent="0.25">
      <c r="A7" s="23" t="s">
        <v>1090</v>
      </c>
      <c r="B7" s="23">
        <v>200000000</v>
      </c>
      <c r="C7" s="26">
        <v>41876.279907407406</v>
      </c>
      <c r="D7" s="26">
        <v>41933.542928240742</v>
      </c>
      <c r="E7" s="26"/>
      <c r="F7" s="23">
        <v>0</v>
      </c>
      <c r="G7" s="23">
        <v>1</v>
      </c>
      <c r="H7" s="23">
        <v>200000003</v>
      </c>
      <c r="I7" s="23" t="s">
        <v>1091</v>
      </c>
      <c r="J7" s="23">
        <v>200000001</v>
      </c>
      <c r="K7" s="23"/>
      <c r="L7" s="23" t="s">
        <v>1090</v>
      </c>
      <c r="M7" s="23" t="s">
        <v>1092</v>
      </c>
      <c r="N7" s="23" t="s">
        <v>617</v>
      </c>
      <c r="O7" s="23" t="s">
        <v>324</v>
      </c>
      <c r="P7" s="23" t="s">
        <v>1638</v>
      </c>
      <c r="Q7" s="23"/>
      <c r="R7" s="26"/>
      <c r="S7" s="23">
        <v>789270.61</v>
      </c>
      <c r="T7" s="23" t="s">
        <v>281</v>
      </c>
      <c r="U7" s="23" t="s">
        <v>283</v>
      </c>
      <c r="V7" s="23" t="s">
        <v>1699</v>
      </c>
      <c r="W7" s="23"/>
      <c r="X7" s="23" t="s">
        <v>185</v>
      </c>
      <c r="Y7" s="23">
        <v>789270.61</v>
      </c>
      <c r="Z7" s="23"/>
      <c r="AA7" s="23"/>
      <c r="AB7" s="23">
        <v>-789270.61</v>
      </c>
    </row>
    <row r="8" spans="1:28" x14ac:dyDescent="0.25">
      <c r="A8" s="23" t="s">
        <v>1569</v>
      </c>
      <c r="B8" s="23">
        <v>200000000</v>
      </c>
      <c r="C8" s="26">
        <v>41871.24113425926</v>
      </c>
      <c r="D8" s="26">
        <v>41933.542962962965</v>
      </c>
      <c r="E8" s="26"/>
      <c r="F8" s="23">
        <v>0</v>
      </c>
      <c r="G8" s="23">
        <v>1</v>
      </c>
      <c r="H8" s="23">
        <v>200000000</v>
      </c>
      <c r="I8" s="23" t="s">
        <v>1570</v>
      </c>
      <c r="J8" s="23">
        <v>200000001</v>
      </c>
      <c r="K8" s="23"/>
      <c r="L8" s="23" t="s">
        <v>1569</v>
      </c>
      <c r="M8" s="23" t="s">
        <v>444</v>
      </c>
      <c r="N8" s="23" t="s">
        <v>395</v>
      </c>
      <c r="O8" s="23" t="s">
        <v>322</v>
      </c>
      <c r="P8" s="23" t="s">
        <v>1614</v>
      </c>
      <c r="Q8" s="23"/>
      <c r="R8" s="26"/>
      <c r="S8" s="23">
        <v>6018</v>
      </c>
      <c r="T8" s="23" t="s">
        <v>281</v>
      </c>
      <c r="U8" s="23" t="s">
        <v>283</v>
      </c>
      <c r="V8" s="23" t="s">
        <v>1698</v>
      </c>
      <c r="W8" s="23"/>
      <c r="X8" s="23" t="s">
        <v>185</v>
      </c>
      <c r="Y8" s="23">
        <v>6018</v>
      </c>
      <c r="Z8" s="23"/>
      <c r="AA8" s="23"/>
      <c r="AB8" s="23">
        <v>-6018</v>
      </c>
    </row>
    <row r="9" spans="1:28" x14ac:dyDescent="0.25">
      <c r="A9" s="23" t="s">
        <v>2971</v>
      </c>
      <c r="B9" s="23">
        <v>200000000</v>
      </c>
      <c r="C9" s="26">
        <v>41943.532766203702</v>
      </c>
      <c r="D9" s="26">
        <v>41943.532766203702</v>
      </c>
      <c r="E9" s="26"/>
      <c r="F9" s="23">
        <v>0</v>
      </c>
      <c r="G9" s="23">
        <v>1</v>
      </c>
      <c r="H9" s="23">
        <v>100000000</v>
      </c>
      <c r="I9" s="23" t="s">
        <v>2972</v>
      </c>
      <c r="J9" s="23">
        <v>200000001</v>
      </c>
      <c r="K9" s="23"/>
      <c r="L9" s="23" t="s">
        <v>2971</v>
      </c>
      <c r="M9" s="23" t="s">
        <v>2973</v>
      </c>
      <c r="N9" s="23" t="s">
        <v>390</v>
      </c>
      <c r="O9" s="23" t="s">
        <v>315</v>
      </c>
      <c r="P9" s="23" t="s">
        <v>3056</v>
      </c>
      <c r="Q9" s="23"/>
      <c r="R9" s="26">
        <v>41964.833333333336</v>
      </c>
      <c r="S9" s="23">
        <v>288681</v>
      </c>
      <c r="T9" s="23" t="s">
        <v>281</v>
      </c>
      <c r="U9" s="23" t="s">
        <v>283</v>
      </c>
      <c r="V9" s="23" t="s">
        <v>1701</v>
      </c>
      <c r="W9" s="23">
        <v>41965</v>
      </c>
      <c r="X9" s="23" t="s">
        <v>185</v>
      </c>
      <c r="Y9" s="23">
        <v>288681</v>
      </c>
      <c r="Z9" s="23"/>
      <c r="AA9" s="23">
        <v>41965</v>
      </c>
      <c r="AB9" s="23">
        <v>-288681</v>
      </c>
    </row>
    <row r="10" spans="1:28" x14ac:dyDescent="0.25">
      <c r="A10" s="23" t="s">
        <v>1068</v>
      </c>
      <c r="B10" s="23">
        <v>200000001</v>
      </c>
      <c r="C10" s="26">
        <v>41876.226701388892</v>
      </c>
      <c r="D10" s="26">
        <v>41933.569409722222</v>
      </c>
      <c r="E10" s="26"/>
      <c r="F10" s="23">
        <v>0</v>
      </c>
      <c r="G10" s="23">
        <v>1</v>
      </c>
      <c r="H10" s="23">
        <v>200000003</v>
      </c>
      <c r="I10" s="23" t="s">
        <v>1069</v>
      </c>
      <c r="J10" s="23">
        <v>200000000</v>
      </c>
      <c r="K10" s="23"/>
      <c r="L10" s="23" t="s">
        <v>1068</v>
      </c>
      <c r="M10" s="23" t="s">
        <v>1066</v>
      </c>
      <c r="N10" s="23" t="s">
        <v>436</v>
      </c>
      <c r="O10" s="23" t="s">
        <v>309</v>
      </c>
      <c r="P10" s="23" t="s">
        <v>1501</v>
      </c>
      <c r="Q10" s="23"/>
      <c r="R10" s="26">
        <v>41672.833333333336</v>
      </c>
      <c r="S10" s="23">
        <v>701850.78</v>
      </c>
      <c r="T10" s="23" t="s">
        <v>280</v>
      </c>
      <c r="U10" s="23" t="s">
        <v>282</v>
      </c>
      <c r="V10" s="23" t="s">
        <v>1699</v>
      </c>
      <c r="W10" s="23">
        <v>41673</v>
      </c>
      <c r="X10" s="23" t="s">
        <v>181</v>
      </c>
      <c r="Y10" s="23"/>
      <c r="Z10" s="23">
        <v>701850.78</v>
      </c>
      <c r="AA10" s="23">
        <v>41673</v>
      </c>
      <c r="AB10" s="23">
        <v>701850.78</v>
      </c>
    </row>
    <row r="11" spans="1:28" x14ac:dyDescent="0.25">
      <c r="A11" s="23" t="s">
        <v>3527</v>
      </c>
      <c r="B11" s="23">
        <v>200000001</v>
      </c>
      <c r="C11" s="26">
        <v>41957.504131944443</v>
      </c>
      <c r="D11" s="26">
        <v>41957.504930555559</v>
      </c>
      <c r="E11" s="26"/>
      <c r="F11" s="23">
        <v>0</v>
      </c>
      <c r="G11" s="23">
        <v>1</v>
      </c>
      <c r="H11" s="23">
        <v>200000003</v>
      </c>
      <c r="I11" s="23" t="s">
        <v>3528</v>
      </c>
      <c r="J11" s="23">
        <v>200000000</v>
      </c>
      <c r="K11" s="23"/>
      <c r="L11" s="23" t="s">
        <v>3527</v>
      </c>
      <c r="M11" s="23" t="s">
        <v>3529</v>
      </c>
      <c r="N11" s="23" t="s">
        <v>3530</v>
      </c>
      <c r="O11" s="23" t="s">
        <v>3531</v>
      </c>
      <c r="P11" s="23" t="s">
        <v>3532</v>
      </c>
      <c r="Q11" s="23">
        <v>100</v>
      </c>
      <c r="R11" s="26">
        <v>41955.875</v>
      </c>
      <c r="S11" s="23">
        <v>34500</v>
      </c>
      <c r="T11" s="23" t="s">
        <v>280</v>
      </c>
      <c r="U11" s="23" t="s">
        <v>282</v>
      </c>
      <c r="V11" s="23" t="s">
        <v>1699</v>
      </c>
      <c r="W11" s="23">
        <v>41956</v>
      </c>
      <c r="X11" s="23" t="s">
        <v>181</v>
      </c>
      <c r="Y11" s="23"/>
      <c r="Z11" s="23">
        <v>34500</v>
      </c>
      <c r="AA11" s="23">
        <v>41956</v>
      </c>
      <c r="AB11" s="23">
        <v>34500</v>
      </c>
    </row>
    <row r="12" spans="1:28" x14ac:dyDescent="0.25">
      <c r="A12" s="23" t="s">
        <v>754</v>
      </c>
      <c r="B12" s="23">
        <v>200000000</v>
      </c>
      <c r="C12" s="26">
        <v>41914.625833333332</v>
      </c>
      <c r="D12" s="26">
        <v>41933.543113425927</v>
      </c>
      <c r="E12" s="26"/>
      <c r="F12" s="23">
        <v>0</v>
      </c>
      <c r="G12" s="23">
        <v>1</v>
      </c>
      <c r="H12" s="23">
        <v>200000003</v>
      </c>
      <c r="I12" s="23" t="s">
        <v>2103</v>
      </c>
      <c r="J12" s="23">
        <v>200000001</v>
      </c>
      <c r="K12" s="23"/>
      <c r="L12" s="23" t="s">
        <v>754</v>
      </c>
      <c r="M12" s="23" t="s">
        <v>755</v>
      </c>
      <c r="N12" s="23" t="s">
        <v>1814</v>
      </c>
      <c r="O12" s="23" t="s">
        <v>1815</v>
      </c>
      <c r="P12" s="23" t="s">
        <v>2752</v>
      </c>
      <c r="Q12" s="23"/>
      <c r="R12" s="26">
        <v>41913.833333333336</v>
      </c>
      <c r="S12" s="23">
        <v>355178.72</v>
      </c>
      <c r="T12" s="23" t="s">
        <v>281</v>
      </c>
      <c r="U12" s="23" t="s">
        <v>283</v>
      </c>
      <c r="V12" s="23" t="s">
        <v>1699</v>
      </c>
      <c r="W12" s="23">
        <v>41914</v>
      </c>
      <c r="X12" s="23" t="s">
        <v>185</v>
      </c>
      <c r="Y12" s="23">
        <v>355178.72</v>
      </c>
      <c r="Z12" s="23"/>
      <c r="AA12" s="23">
        <v>41914</v>
      </c>
      <c r="AB12" s="23">
        <v>-355178.72</v>
      </c>
    </row>
    <row r="13" spans="1:28" x14ac:dyDescent="0.25">
      <c r="A13" s="23" t="s">
        <v>1491</v>
      </c>
      <c r="B13" s="23">
        <v>200000001</v>
      </c>
      <c r="C13" s="26">
        <v>41876.242824074077</v>
      </c>
      <c r="D13" s="26">
        <v>41933.569398148145</v>
      </c>
      <c r="E13" s="26"/>
      <c r="F13" s="23">
        <v>0</v>
      </c>
      <c r="G13" s="23">
        <v>1</v>
      </c>
      <c r="H13" s="23">
        <v>200000003</v>
      </c>
      <c r="I13" s="23" t="s">
        <v>1492</v>
      </c>
      <c r="J13" s="23">
        <v>200000000</v>
      </c>
      <c r="K13" s="23"/>
      <c r="L13" s="23" t="s">
        <v>1491</v>
      </c>
      <c r="M13" s="23" t="s">
        <v>1128</v>
      </c>
      <c r="N13" s="23" t="s">
        <v>436</v>
      </c>
      <c r="O13" s="23" t="s">
        <v>309</v>
      </c>
      <c r="P13" s="23" t="s">
        <v>1502</v>
      </c>
      <c r="Q13" s="23"/>
      <c r="R13" s="26">
        <v>41695.833333333336</v>
      </c>
      <c r="S13" s="23">
        <v>426794.5</v>
      </c>
      <c r="T13" s="23" t="s">
        <v>280</v>
      </c>
      <c r="U13" s="23" t="s">
        <v>282</v>
      </c>
      <c r="V13" s="23" t="s">
        <v>1699</v>
      </c>
      <c r="W13" s="23">
        <v>41696</v>
      </c>
      <c r="X13" s="23" t="s">
        <v>181</v>
      </c>
      <c r="Y13" s="23"/>
      <c r="Z13" s="23">
        <v>426794.5</v>
      </c>
      <c r="AA13" s="23">
        <v>41696</v>
      </c>
      <c r="AB13" s="23">
        <v>426794.5</v>
      </c>
    </row>
    <row r="14" spans="1:28" x14ac:dyDescent="0.25">
      <c r="A14" s="23" t="s">
        <v>1339</v>
      </c>
      <c r="B14" s="23">
        <v>200000000</v>
      </c>
      <c r="C14" s="26">
        <v>41871.50922453704</v>
      </c>
      <c r="D14" s="26">
        <v>41933.542951388888</v>
      </c>
      <c r="E14" s="26"/>
      <c r="F14" s="23">
        <v>0</v>
      </c>
      <c r="G14" s="23">
        <v>1</v>
      </c>
      <c r="H14" s="23">
        <v>200000000</v>
      </c>
      <c r="I14" s="23" t="s">
        <v>1340</v>
      </c>
      <c r="J14" s="23">
        <v>200000001</v>
      </c>
      <c r="K14" s="23"/>
      <c r="L14" s="23" t="s">
        <v>1339</v>
      </c>
      <c r="M14" s="23" t="s">
        <v>1341</v>
      </c>
      <c r="N14" s="23" t="s">
        <v>395</v>
      </c>
      <c r="O14" s="23" t="s">
        <v>322</v>
      </c>
      <c r="P14" s="23" t="s">
        <v>1573</v>
      </c>
      <c r="Q14" s="23"/>
      <c r="R14" s="26">
        <v>41802.833333333336</v>
      </c>
      <c r="S14" s="23">
        <v>8224.6</v>
      </c>
      <c r="T14" s="23" t="s">
        <v>281</v>
      </c>
      <c r="U14" s="23" t="s">
        <v>283</v>
      </c>
      <c r="V14" s="23" t="s">
        <v>1698</v>
      </c>
      <c r="W14" s="23">
        <v>41803</v>
      </c>
      <c r="X14" s="23" t="s">
        <v>185</v>
      </c>
      <c r="Y14" s="23">
        <v>8224.6</v>
      </c>
      <c r="Z14" s="23"/>
      <c r="AA14" s="23">
        <v>41803</v>
      </c>
      <c r="AB14" s="23">
        <v>-8224.6</v>
      </c>
    </row>
    <row r="15" spans="1:28" x14ac:dyDescent="0.25">
      <c r="A15" s="23" t="s">
        <v>691</v>
      </c>
      <c r="B15" s="23">
        <v>200000002</v>
      </c>
      <c r="C15" s="26">
        <v>41897.710740740738</v>
      </c>
      <c r="D15" s="26">
        <v>41933.56958333333</v>
      </c>
      <c r="E15" s="26"/>
      <c r="F15" s="23">
        <v>0</v>
      </c>
      <c r="G15" s="23">
        <v>1</v>
      </c>
      <c r="H15" s="23">
        <v>200000003</v>
      </c>
      <c r="I15" s="23" t="s">
        <v>1652</v>
      </c>
      <c r="J15" s="23">
        <v>200000001</v>
      </c>
      <c r="K15" s="23"/>
      <c r="L15" s="23" t="s">
        <v>691</v>
      </c>
      <c r="M15" s="23" t="s">
        <v>692</v>
      </c>
      <c r="N15" s="23" t="s">
        <v>693</v>
      </c>
      <c r="O15" s="23" t="s">
        <v>265</v>
      </c>
      <c r="P15" s="23" t="s">
        <v>2850</v>
      </c>
      <c r="Q15" s="23"/>
      <c r="R15" s="26">
        <v>41899.833333333336</v>
      </c>
      <c r="S15" s="23">
        <v>70000</v>
      </c>
      <c r="T15" s="23" t="s">
        <v>281</v>
      </c>
      <c r="U15" s="23" t="s">
        <v>3593</v>
      </c>
      <c r="V15" s="23" t="s">
        <v>1699</v>
      </c>
      <c r="W15" s="23">
        <v>41900</v>
      </c>
      <c r="X15" s="23" t="s">
        <v>274</v>
      </c>
      <c r="Y15" s="23">
        <v>70000</v>
      </c>
      <c r="Z15" s="23"/>
      <c r="AA15" s="23">
        <v>41900</v>
      </c>
      <c r="AB15" s="23">
        <v>-70000</v>
      </c>
    </row>
    <row r="16" spans="1:28" x14ac:dyDescent="0.25">
      <c r="A16" s="23" t="s">
        <v>381</v>
      </c>
      <c r="B16" s="23">
        <v>200000001</v>
      </c>
      <c r="C16" s="26">
        <v>41858.594895833332</v>
      </c>
      <c r="D16" s="26">
        <v>41933.569456018522</v>
      </c>
      <c r="E16" s="26"/>
      <c r="F16" s="23">
        <v>0</v>
      </c>
      <c r="G16" s="23">
        <v>1</v>
      </c>
      <c r="H16" s="23">
        <v>200000003</v>
      </c>
      <c r="I16" s="23" t="s">
        <v>382</v>
      </c>
      <c r="J16" s="23">
        <v>200000000</v>
      </c>
      <c r="K16" s="23"/>
      <c r="L16" s="23" t="s">
        <v>381</v>
      </c>
      <c r="M16" s="23" t="s">
        <v>383</v>
      </c>
      <c r="N16" s="23" t="s">
        <v>384</v>
      </c>
      <c r="O16" s="23" t="s">
        <v>277</v>
      </c>
      <c r="P16" s="23" t="s">
        <v>385</v>
      </c>
      <c r="Q16" s="23"/>
      <c r="R16" s="26">
        <v>41891.833333333336</v>
      </c>
      <c r="S16" s="23">
        <v>37830</v>
      </c>
      <c r="T16" s="23" t="s">
        <v>280</v>
      </c>
      <c r="U16" s="23" t="s">
        <v>282</v>
      </c>
      <c r="V16" s="23" t="s">
        <v>1699</v>
      </c>
      <c r="W16" s="23">
        <v>41892</v>
      </c>
      <c r="X16" s="23" t="s">
        <v>181</v>
      </c>
      <c r="Y16" s="23"/>
      <c r="Z16" s="23">
        <v>37830</v>
      </c>
      <c r="AA16" s="23">
        <v>41892</v>
      </c>
      <c r="AB16" s="23">
        <v>37830</v>
      </c>
    </row>
    <row r="17" spans="1:28" x14ac:dyDescent="0.25">
      <c r="A17" s="23" t="s">
        <v>2945</v>
      </c>
      <c r="B17" s="23">
        <v>200000000</v>
      </c>
      <c r="C17" s="26">
        <v>41954.513680555552</v>
      </c>
      <c r="D17" s="26">
        <v>41954.513680555552</v>
      </c>
      <c r="E17" s="26"/>
      <c r="F17" s="23">
        <v>0</v>
      </c>
      <c r="G17" s="23">
        <v>1</v>
      </c>
      <c r="H17" s="23">
        <v>200000000</v>
      </c>
      <c r="I17" s="23" t="s">
        <v>2946</v>
      </c>
      <c r="J17" s="23">
        <v>200000001</v>
      </c>
      <c r="K17" s="23"/>
      <c r="L17" s="23" t="s">
        <v>2945</v>
      </c>
      <c r="M17" s="23" t="s">
        <v>1146</v>
      </c>
      <c r="N17" s="23" t="s">
        <v>395</v>
      </c>
      <c r="O17" s="23" t="s">
        <v>322</v>
      </c>
      <c r="P17" s="23" t="s">
        <v>2947</v>
      </c>
      <c r="Q17" s="23"/>
      <c r="R17" s="26">
        <v>41982.833333333336</v>
      </c>
      <c r="S17" s="23">
        <v>5720</v>
      </c>
      <c r="T17" s="23" t="s">
        <v>281</v>
      </c>
      <c r="U17" s="23" t="s">
        <v>283</v>
      </c>
      <c r="V17" s="23" t="s">
        <v>1698</v>
      </c>
      <c r="W17" s="23">
        <v>41983</v>
      </c>
      <c r="X17" s="23" t="s">
        <v>185</v>
      </c>
      <c r="Y17" s="23">
        <v>5720</v>
      </c>
      <c r="Z17" s="23"/>
      <c r="AA17" s="23">
        <v>41983</v>
      </c>
      <c r="AB17" s="23">
        <v>-5720</v>
      </c>
    </row>
    <row r="18" spans="1:28" x14ac:dyDescent="0.25">
      <c r="A18" s="23" t="s">
        <v>481</v>
      </c>
      <c r="B18" s="23">
        <v>200000001</v>
      </c>
      <c r="C18" s="26">
        <v>41809.403321759259</v>
      </c>
      <c r="D18" s="26">
        <v>41933.569699074076</v>
      </c>
      <c r="E18" s="26"/>
      <c r="F18" s="23">
        <v>0</v>
      </c>
      <c r="G18" s="23">
        <v>1</v>
      </c>
      <c r="H18" s="23">
        <v>200000000</v>
      </c>
      <c r="I18" s="23"/>
      <c r="J18" s="23">
        <v>200000000</v>
      </c>
      <c r="K18" s="23"/>
      <c r="L18" s="23" t="s">
        <v>481</v>
      </c>
      <c r="M18" s="23" t="s">
        <v>482</v>
      </c>
      <c r="N18" s="23" t="s">
        <v>420</v>
      </c>
      <c r="O18" s="23" t="s">
        <v>255</v>
      </c>
      <c r="P18" s="23" t="s">
        <v>806</v>
      </c>
      <c r="Q18" s="23"/>
      <c r="R18" s="26">
        <v>41814.833333333336</v>
      </c>
      <c r="S18" s="23">
        <v>124887.5</v>
      </c>
      <c r="T18" s="23" t="s">
        <v>280</v>
      </c>
      <c r="U18" s="23" t="s">
        <v>282</v>
      </c>
      <c r="V18" s="23" t="s">
        <v>1698</v>
      </c>
      <c r="W18" s="23">
        <v>41815</v>
      </c>
      <c r="X18" s="23" t="s">
        <v>181</v>
      </c>
      <c r="Y18" s="23"/>
      <c r="Z18" s="23">
        <v>124887.5</v>
      </c>
      <c r="AA18" s="23">
        <v>41815</v>
      </c>
      <c r="AB18" s="23">
        <v>124887.5</v>
      </c>
    </row>
    <row r="19" spans="1:28" x14ac:dyDescent="0.25">
      <c r="A19" s="23" t="s">
        <v>2971</v>
      </c>
      <c r="B19" s="23">
        <v>200000000</v>
      </c>
      <c r="C19" s="26">
        <v>41943.533518518518</v>
      </c>
      <c r="D19" s="26">
        <v>41943.533518518518</v>
      </c>
      <c r="E19" s="26"/>
      <c r="F19" s="23">
        <v>0</v>
      </c>
      <c r="G19" s="23">
        <v>1</v>
      </c>
      <c r="H19" s="23">
        <v>100000000</v>
      </c>
      <c r="I19" s="23" t="s">
        <v>2972</v>
      </c>
      <c r="J19" s="23">
        <v>200000001</v>
      </c>
      <c r="K19" s="23"/>
      <c r="L19" s="23" t="s">
        <v>2971</v>
      </c>
      <c r="M19" s="23" t="s">
        <v>2973</v>
      </c>
      <c r="N19" s="23" t="s">
        <v>490</v>
      </c>
      <c r="O19" s="23" t="s">
        <v>321</v>
      </c>
      <c r="P19" s="23" t="s">
        <v>3012</v>
      </c>
      <c r="Q19" s="23"/>
      <c r="R19" s="26">
        <v>41963.833333333336</v>
      </c>
      <c r="S19" s="23">
        <v>12193</v>
      </c>
      <c r="T19" s="23" t="s">
        <v>281</v>
      </c>
      <c r="U19" s="23" t="s">
        <v>283</v>
      </c>
      <c r="V19" s="23" t="s">
        <v>1701</v>
      </c>
      <c r="W19" s="23">
        <v>41964</v>
      </c>
      <c r="X19" s="23" t="s">
        <v>185</v>
      </c>
      <c r="Y19" s="23">
        <v>12193</v>
      </c>
      <c r="Z19" s="23"/>
      <c r="AA19" s="23">
        <v>41964</v>
      </c>
      <c r="AB19" s="23">
        <v>-12193</v>
      </c>
    </row>
    <row r="20" spans="1:28" x14ac:dyDescent="0.25">
      <c r="A20" s="23" t="s">
        <v>1817</v>
      </c>
      <c r="B20" s="23">
        <v>200000002</v>
      </c>
      <c r="C20" s="26">
        <v>41920.303113425929</v>
      </c>
      <c r="D20" s="26">
        <v>41948.562719907408</v>
      </c>
      <c r="E20" s="26"/>
      <c r="F20" s="23">
        <v>0</v>
      </c>
      <c r="G20" s="23">
        <v>1</v>
      </c>
      <c r="H20" s="23">
        <v>200000003</v>
      </c>
      <c r="I20" s="23" t="s">
        <v>1818</v>
      </c>
      <c r="J20" s="23">
        <v>200000001</v>
      </c>
      <c r="K20" s="23"/>
      <c r="L20" s="23" t="s">
        <v>1817</v>
      </c>
      <c r="M20" s="23" t="s">
        <v>1819</v>
      </c>
      <c r="N20" s="23" t="s">
        <v>972</v>
      </c>
      <c r="O20" s="23" t="s">
        <v>973</v>
      </c>
      <c r="P20" s="23" t="s">
        <v>2105</v>
      </c>
      <c r="Q20" s="23"/>
      <c r="R20" s="26">
        <v>41919.833333333336</v>
      </c>
      <c r="S20" s="23">
        <v>2000</v>
      </c>
      <c r="T20" s="23" t="s">
        <v>281</v>
      </c>
      <c r="U20" s="23" t="s">
        <v>3593</v>
      </c>
      <c r="V20" s="23" t="s">
        <v>1699</v>
      </c>
      <c r="W20" s="23">
        <v>41920</v>
      </c>
      <c r="X20" s="23" t="s">
        <v>274</v>
      </c>
      <c r="Y20" s="23">
        <v>2000</v>
      </c>
      <c r="Z20" s="23"/>
      <c r="AA20" s="23">
        <v>41920</v>
      </c>
      <c r="AB20" s="23">
        <v>-2000</v>
      </c>
    </row>
    <row r="21" spans="1:28" x14ac:dyDescent="0.25">
      <c r="A21" s="23" t="s">
        <v>1856</v>
      </c>
      <c r="B21" s="23">
        <v>200000001</v>
      </c>
      <c r="C21" s="26">
        <v>41905.762048611112</v>
      </c>
      <c r="D21" s="26">
        <v>41933.569363425922</v>
      </c>
      <c r="E21" s="26"/>
      <c r="F21" s="23">
        <v>0</v>
      </c>
      <c r="G21" s="23">
        <v>1</v>
      </c>
      <c r="H21" s="23">
        <v>200000003</v>
      </c>
      <c r="I21" s="23" t="s">
        <v>1857</v>
      </c>
      <c r="J21" s="23">
        <v>200000000</v>
      </c>
      <c r="K21" s="23"/>
      <c r="L21" s="23" t="s">
        <v>1856</v>
      </c>
      <c r="M21" s="23" t="s">
        <v>1858</v>
      </c>
      <c r="N21" s="23" t="s">
        <v>436</v>
      </c>
      <c r="O21" s="23" t="s">
        <v>309</v>
      </c>
      <c r="P21" s="23" t="s">
        <v>1859</v>
      </c>
      <c r="Q21" s="23"/>
      <c r="R21" s="26">
        <v>41842.833333333336</v>
      </c>
      <c r="S21" s="23">
        <v>369217.75</v>
      </c>
      <c r="T21" s="23" t="s">
        <v>280</v>
      </c>
      <c r="U21" s="23" t="s">
        <v>282</v>
      </c>
      <c r="V21" s="23" t="s">
        <v>1699</v>
      </c>
      <c r="W21" s="23">
        <v>41843</v>
      </c>
      <c r="X21" s="23" t="s">
        <v>181</v>
      </c>
      <c r="Y21" s="23"/>
      <c r="Z21" s="23">
        <v>369217.75</v>
      </c>
      <c r="AA21" s="23">
        <v>41843</v>
      </c>
      <c r="AB21" s="23">
        <v>369217.75</v>
      </c>
    </row>
    <row r="22" spans="1:28" x14ac:dyDescent="0.25">
      <c r="A22" s="23" t="s">
        <v>864</v>
      </c>
      <c r="B22" s="23">
        <v>200000001</v>
      </c>
      <c r="C22" s="26">
        <v>41858.617812500001</v>
      </c>
      <c r="D22" s="26">
        <v>41933.56958333333</v>
      </c>
      <c r="E22" s="26"/>
      <c r="F22" s="23">
        <v>0</v>
      </c>
      <c r="G22" s="23">
        <v>1</v>
      </c>
      <c r="H22" s="23">
        <v>200000000</v>
      </c>
      <c r="I22" s="23"/>
      <c r="J22" s="23">
        <v>200000000</v>
      </c>
      <c r="K22" s="23"/>
      <c r="L22" s="23" t="s">
        <v>864</v>
      </c>
      <c r="M22" s="23" t="s">
        <v>865</v>
      </c>
      <c r="N22" s="23" t="s">
        <v>814</v>
      </c>
      <c r="O22" s="23" t="s">
        <v>278</v>
      </c>
      <c r="P22" s="23" t="s">
        <v>866</v>
      </c>
      <c r="Q22" s="23"/>
      <c r="R22" s="26">
        <v>41548.833333333336</v>
      </c>
      <c r="S22" s="23">
        <v>282400</v>
      </c>
      <c r="T22" s="23" t="s">
        <v>280</v>
      </c>
      <c r="U22" s="23" t="s">
        <v>282</v>
      </c>
      <c r="V22" s="23" t="s">
        <v>1698</v>
      </c>
      <c r="W22" s="23">
        <v>41549</v>
      </c>
      <c r="X22" s="23" t="s">
        <v>181</v>
      </c>
      <c r="Y22" s="23"/>
      <c r="Z22" s="23">
        <v>282400</v>
      </c>
      <c r="AA22" s="23">
        <v>41549</v>
      </c>
      <c r="AB22" s="23">
        <v>282400</v>
      </c>
    </row>
    <row r="23" spans="1:28" x14ac:dyDescent="0.25">
      <c r="A23" s="23" t="s">
        <v>2929</v>
      </c>
      <c r="B23" s="23">
        <v>200000001</v>
      </c>
      <c r="C23" s="26">
        <v>41941.329641203702</v>
      </c>
      <c r="D23" s="26">
        <v>41941.340532407405</v>
      </c>
      <c r="E23" s="26"/>
      <c r="F23" s="23">
        <v>0</v>
      </c>
      <c r="G23" s="23">
        <v>1</v>
      </c>
      <c r="H23" s="23">
        <v>100000000</v>
      </c>
      <c r="I23" s="23" t="s">
        <v>2930</v>
      </c>
      <c r="J23" s="23">
        <v>200000000</v>
      </c>
      <c r="K23" s="23"/>
      <c r="L23" s="23" t="s">
        <v>2929</v>
      </c>
      <c r="M23" s="23" t="s">
        <v>2931</v>
      </c>
      <c r="N23" s="23" t="s">
        <v>1903</v>
      </c>
      <c r="O23" s="23" t="s">
        <v>1904</v>
      </c>
      <c r="P23" s="23" t="s">
        <v>3323</v>
      </c>
      <c r="Q23" s="23"/>
      <c r="R23" s="26">
        <v>41989.833333333336</v>
      </c>
      <c r="S23" s="23">
        <v>523574.8</v>
      </c>
      <c r="T23" s="23" t="s">
        <v>280</v>
      </c>
      <c r="U23" s="23" t="s">
        <v>282</v>
      </c>
      <c r="V23" s="23" t="s">
        <v>1701</v>
      </c>
      <c r="W23" s="23">
        <v>41990</v>
      </c>
      <c r="X23" s="23" t="s">
        <v>181</v>
      </c>
      <c r="Y23" s="23"/>
      <c r="Z23" s="23">
        <v>523574.8</v>
      </c>
      <c r="AA23" s="23">
        <v>41990</v>
      </c>
      <c r="AB23" s="23">
        <v>523574.8</v>
      </c>
    </row>
    <row r="24" spans="1:28" x14ac:dyDescent="0.25">
      <c r="A24" s="23" t="s">
        <v>1152</v>
      </c>
      <c r="B24" s="23">
        <v>200000000</v>
      </c>
      <c r="C24" s="26">
        <v>41871.289502314816</v>
      </c>
      <c r="D24" s="26">
        <v>41933.542962962965</v>
      </c>
      <c r="E24" s="26"/>
      <c r="F24" s="23">
        <v>0</v>
      </c>
      <c r="G24" s="23">
        <v>1</v>
      </c>
      <c r="H24" s="23">
        <v>200000003</v>
      </c>
      <c r="I24" s="23" t="s">
        <v>1153</v>
      </c>
      <c r="J24" s="23">
        <v>200000001</v>
      </c>
      <c r="K24" s="23"/>
      <c r="L24" s="23" t="s">
        <v>1152</v>
      </c>
      <c r="M24" s="23" t="s">
        <v>444</v>
      </c>
      <c r="N24" s="23" t="s">
        <v>395</v>
      </c>
      <c r="O24" s="23" t="s">
        <v>322</v>
      </c>
      <c r="P24" s="23" t="s">
        <v>1507</v>
      </c>
      <c r="Q24" s="23"/>
      <c r="R24" s="26"/>
      <c r="S24" s="23">
        <v>676</v>
      </c>
      <c r="T24" s="23" t="s">
        <v>281</v>
      </c>
      <c r="U24" s="23" t="s">
        <v>283</v>
      </c>
      <c r="V24" s="23" t="s">
        <v>1699</v>
      </c>
      <c r="W24" s="23"/>
      <c r="X24" s="23" t="s">
        <v>185</v>
      </c>
      <c r="Y24" s="23">
        <v>676</v>
      </c>
      <c r="Z24" s="23"/>
      <c r="AA24" s="23"/>
      <c r="AB24" s="23">
        <v>-676</v>
      </c>
    </row>
    <row r="25" spans="1:28" x14ac:dyDescent="0.25">
      <c r="A25" s="23" t="s">
        <v>1875</v>
      </c>
      <c r="B25" s="23">
        <v>200000000</v>
      </c>
      <c r="C25" s="26">
        <v>41914.573252314818</v>
      </c>
      <c r="D25" s="26">
        <v>41936.295208333337</v>
      </c>
      <c r="E25" s="26"/>
      <c r="F25" s="23">
        <v>0</v>
      </c>
      <c r="G25" s="23">
        <v>1</v>
      </c>
      <c r="H25" s="23">
        <v>200000003</v>
      </c>
      <c r="I25" s="23" t="s">
        <v>1876</v>
      </c>
      <c r="J25" s="23">
        <v>200000001</v>
      </c>
      <c r="K25" s="23"/>
      <c r="L25" s="23" t="s">
        <v>1875</v>
      </c>
      <c r="M25" s="23" t="s">
        <v>1877</v>
      </c>
      <c r="N25" s="23" t="s">
        <v>395</v>
      </c>
      <c r="O25" s="23" t="s">
        <v>322</v>
      </c>
      <c r="P25" s="23" t="s">
        <v>1878</v>
      </c>
      <c r="Q25" s="23">
        <v>100</v>
      </c>
      <c r="R25" s="26">
        <v>41948.833333333336</v>
      </c>
      <c r="S25" s="23">
        <v>16660</v>
      </c>
      <c r="T25" s="23" t="s">
        <v>281</v>
      </c>
      <c r="U25" s="23" t="s">
        <v>283</v>
      </c>
      <c r="V25" s="23" t="s">
        <v>1699</v>
      </c>
      <c r="W25" s="23">
        <v>41949</v>
      </c>
      <c r="X25" s="23" t="s">
        <v>185</v>
      </c>
      <c r="Y25" s="23">
        <v>16660</v>
      </c>
      <c r="Z25" s="23"/>
      <c r="AA25" s="23">
        <v>41949</v>
      </c>
      <c r="AB25" s="23">
        <v>-16660</v>
      </c>
    </row>
    <row r="26" spans="1:28" x14ac:dyDescent="0.25">
      <c r="A26" s="23" t="s">
        <v>1806</v>
      </c>
      <c r="B26" s="23">
        <v>200000001</v>
      </c>
      <c r="C26" s="26">
        <v>41890.31726851852</v>
      </c>
      <c r="D26" s="26">
        <v>41933.569479166668</v>
      </c>
      <c r="E26" s="26"/>
      <c r="F26" s="23">
        <v>0</v>
      </c>
      <c r="G26" s="23">
        <v>1</v>
      </c>
      <c r="H26" s="23">
        <v>200000003</v>
      </c>
      <c r="I26" s="23" t="s">
        <v>1807</v>
      </c>
      <c r="J26" s="23">
        <v>200000000</v>
      </c>
      <c r="K26" s="23"/>
      <c r="L26" s="23" t="s">
        <v>1806</v>
      </c>
      <c r="M26" s="23" t="s">
        <v>1808</v>
      </c>
      <c r="N26" s="23" t="s">
        <v>902</v>
      </c>
      <c r="O26" s="23" t="s">
        <v>334</v>
      </c>
      <c r="P26" s="23" t="s">
        <v>1882</v>
      </c>
      <c r="Q26" s="23"/>
      <c r="R26" s="26">
        <v>41885.833333333336</v>
      </c>
      <c r="S26" s="23">
        <v>123714.36</v>
      </c>
      <c r="T26" s="23" t="s">
        <v>280</v>
      </c>
      <c r="U26" s="23" t="s">
        <v>282</v>
      </c>
      <c r="V26" s="23" t="s">
        <v>1699</v>
      </c>
      <c r="W26" s="23">
        <v>41886</v>
      </c>
      <c r="X26" s="23" t="s">
        <v>181</v>
      </c>
      <c r="Y26" s="23"/>
      <c r="Z26" s="23">
        <v>123714.36</v>
      </c>
      <c r="AA26" s="23">
        <v>41886</v>
      </c>
      <c r="AB26" s="23">
        <v>123714.36</v>
      </c>
    </row>
    <row r="27" spans="1:28" x14ac:dyDescent="0.25">
      <c r="A27" s="23" t="s">
        <v>2660</v>
      </c>
      <c r="B27" s="23">
        <v>200000001</v>
      </c>
      <c r="C27" s="26">
        <v>41928.489733796298</v>
      </c>
      <c r="D27" s="26">
        <v>41933.569305555553</v>
      </c>
      <c r="E27" s="26"/>
      <c r="F27" s="23">
        <v>0</v>
      </c>
      <c r="G27" s="23">
        <v>1</v>
      </c>
      <c r="H27" s="23">
        <v>200000000</v>
      </c>
      <c r="I27" s="23" t="s">
        <v>2661</v>
      </c>
      <c r="J27" s="23">
        <v>200000000</v>
      </c>
      <c r="K27" s="23"/>
      <c r="L27" s="23" t="s">
        <v>2660</v>
      </c>
      <c r="M27" s="23" t="s">
        <v>2662</v>
      </c>
      <c r="N27" s="23" t="s">
        <v>567</v>
      </c>
      <c r="O27" s="23" t="s">
        <v>333</v>
      </c>
      <c r="P27" s="23" t="s">
        <v>2735</v>
      </c>
      <c r="Q27" s="23"/>
      <c r="R27" s="26">
        <v>41994.833333333336</v>
      </c>
      <c r="S27" s="23">
        <v>327500.15000000002</v>
      </c>
      <c r="T27" s="23" t="s">
        <v>280</v>
      </c>
      <c r="U27" s="23" t="s">
        <v>282</v>
      </c>
      <c r="V27" s="23" t="s">
        <v>1698</v>
      </c>
      <c r="W27" s="23">
        <v>41995</v>
      </c>
      <c r="X27" s="23" t="s">
        <v>181</v>
      </c>
      <c r="Y27" s="23"/>
      <c r="Z27" s="23">
        <v>327500.15000000002</v>
      </c>
      <c r="AA27" s="23">
        <v>41995</v>
      </c>
      <c r="AB27" s="23">
        <v>327500.15000000002</v>
      </c>
    </row>
    <row r="28" spans="1:28" x14ac:dyDescent="0.25">
      <c r="A28" s="23" t="s">
        <v>2048</v>
      </c>
      <c r="B28" s="23">
        <v>200000000</v>
      </c>
      <c r="C28" s="26">
        <v>41912.250474537039</v>
      </c>
      <c r="D28" s="26">
        <v>41936.29760416667</v>
      </c>
      <c r="E28" s="26"/>
      <c r="F28" s="23">
        <v>0</v>
      </c>
      <c r="G28" s="23">
        <v>1</v>
      </c>
      <c r="H28" s="23">
        <v>200000003</v>
      </c>
      <c r="I28" s="23" t="s">
        <v>2049</v>
      </c>
      <c r="J28" s="23">
        <v>200000001</v>
      </c>
      <c r="K28" s="23"/>
      <c r="L28" s="23" t="s">
        <v>2048</v>
      </c>
      <c r="M28" s="23" t="s">
        <v>2050</v>
      </c>
      <c r="N28" s="23" t="s">
        <v>395</v>
      </c>
      <c r="O28" s="23" t="s">
        <v>322</v>
      </c>
      <c r="P28" s="23" t="s">
        <v>2051</v>
      </c>
      <c r="Q28" s="23"/>
      <c r="R28" s="26">
        <v>41948.833333333336</v>
      </c>
      <c r="S28" s="23">
        <v>562.5</v>
      </c>
      <c r="T28" s="23" t="s">
        <v>281</v>
      </c>
      <c r="U28" s="23" t="s">
        <v>283</v>
      </c>
      <c r="V28" s="23" t="s">
        <v>1699</v>
      </c>
      <c r="W28" s="23">
        <v>41949</v>
      </c>
      <c r="X28" s="23" t="s">
        <v>185</v>
      </c>
      <c r="Y28" s="23">
        <v>562.5</v>
      </c>
      <c r="Z28" s="23"/>
      <c r="AA28" s="23">
        <v>41949</v>
      </c>
      <c r="AB28" s="23">
        <v>-562.5</v>
      </c>
    </row>
    <row r="29" spans="1:28" x14ac:dyDescent="0.25">
      <c r="A29" s="23" t="s">
        <v>2116</v>
      </c>
      <c r="B29" s="23">
        <v>200000002</v>
      </c>
      <c r="C29" s="26">
        <v>41928.328599537039</v>
      </c>
      <c r="D29" s="26">
        <v>41933.569490740738</v>
      </c>
      <c r="E29" s="26"/>
      <c r="F29" s="23">
        <v>0</v>
      </c>
      <c r="G29" s="23">
        <v>1</v>
      </c>
      <c r="H29" s="23">
        <v>100000000</v>
      </c>
      <c r="I29" s="23" t="s">
        <v>2117</v>
      </c>
      <c r="J29" s="23">
        <v>200000001</v>
      </c>
      <c r="K29" s="23"/>
      <c r="L29" s="23" t="s">
        <v>2116</v>
      </c>
      <c r="M29" s="23" t="s">
        <v>2118</v>
      </c>
      <c r="N29" s="23" t="s">
        <v>406</v>
      </c>
      <c r="O29" s="23" t="s">
        <v>253</v>
      </c>
      <c r="P29" s="23" t="s">
        <v>2119</v>
      </c>
      <c r="Q29" s="23"/>
      <c r="R29" s="26">
        <v>41912.833333333336</v>
      </c>
      <c r="S29" s="23">
        <v>250000</v>
      </c>
      <c r="T29" s="23" t="s">
        <v>281</v>
      </c>
      <c r="U29" s="23" t="s">
        <v>3593</v>
      </c>
      <c r="V29" s="23" t="s">
        <v>1701</v>
      </c>
      <c r="W29" s="23">
        <v>41913</v>
      </c>
      <c r="X29" s="23" t="s">
        <v>274</v>
      </c>
      <c r="Y29" s="23">
        <v>250000</v>
      </c>
      <c r="Z29" s="23"/>
      <c r="AA29" s="23">
        <v>41913</v>
      </c>
      <c r="AB29" s="23">
        <v>-250000</v>
      </c>
    </row>
    <row r="30" spans="1:28" x14ac:dyDescent="0.25">
      <c r="A30" s="23" t="s">
        <v>3422</v>
      </c>
      <c r="B30" s="23">
        <v>200000000</v>
      </c>
      <c r="C30" s="26">
        <v>41956.318020833336</v>
      </c>
      <c r="D30" s="26">
        <v>41956.318020833336</v>
      </c>
      <c r="E30" s="26"/>
      <c r="F30" s="23">
        <v>0</v>
      </c>
      <c r="G30" s="23">
        <v>1</v>
      </c>
      <c r="H30" s="23">
        <v>200000000</v>
      </c>
      <c r="I30" s="23" t="s">
        <v>3423</v>
      </c>
      <c r="J30" s="23">
        <v>200000001</v>
      </c>
      <c r="K30" s="23"/>
      <c r="L30" s="23" t="s">
        <v>3422</v>
      </c>
      <c r="M30" s="23" t="s">
        <v>3424</v>
      </c>
      <c r="N30" s="23" t="s">
        <v>395</v>
      </c>
      <c r="O30" s="23" t="s">
        <v>322</v>
      </c>
      <c r="P30" s="23" t="s">
        <v>3432</v>
      </c>
      <c r="Q30" s="23"/>
      <c r="R30" s="26">
        <v>41995.833333333336</v>
      </c>
      <c r="S30" s="23">
        <v>20616</v>
      </c>
      <c r="T30" s="23" t="s">
        <v>281</v>
      </c>
      <c r="U30" s="23" t="s">
        <v>283</v>
      </c>
      <c r="V30" s="23" t="s">
        <v>1698</v>
      </c>
      <c r="W30" s="23">
        <v>41996</v>
      </c>
      <c r="X30" s="23" t="s">
        <v>185</v>
      </c>
      <c r="Y30" s="23">
        <v>20616</v>
      </c>
      <c r="Z30" s="23"/>
      <c r="AA30" s="23">
        <v>41996</v>
      </c>
      <c r="AB30" s="23">
        <v>-20616</v>
      </c>
    </row>
    <row r="31" spans="1:28" x14ac:dyDescent="0.25">
      <c r="A31" s="23" t="s">
        <v>2322</v>
      </c>
      <c r="B31" s="23">
        <v>200000001</v>
      </c>
      <c r="C31" s="26">
        <v>41913.581226851849</v>
      </c>
      <c r="D31" s="26">
        <v>41941.436805555553</v>
      </c>
      <c r="E31" s="26"/>
      <c r="F31" s="23">
        <v>0</v>
      </c>
      <c r="G31" s="23">
        <v>1</v>
      </c>
      <c r="H31" s="23">
        <v>200000000</v>
      </c>
      <c r="I31" s="23" t="s">
        <v>2323</v>
      </c>
      <c r="J31" s="23">
        <v>200000000</v>
      </c>
      <c r="K31" s="23"/>
      <c r="L31" s="23" t="s">
        <v>2322</v>
      </c>
      <c r="M31" s="23" t="s">
        <v>2324</v>
      </c>
      <c r="N31" s="23" t="s">
        <v>2584</v>
      </c>
      <c r="O31" s="23" t="s">
        <v>2585</v>
      </c>
      <c r="P31" s="23" t="s">
        <v>2586</v>
      </c>
      <c r="Q31" s="23"/>
      <c r="R31" s="26">
        <v>41942.833333333336</v>
      </c>
      <c r="S31" s="23">
        <v>42400</v>
      </c>
      <c r="T31" s="23" t="s">
        <v>280</v>
      </c>
      <c r="U31" s="23" t="s">
        <v>282</v>
      </c>
      <c r="V31" s="23" t="s">
        <v>1698</v>
      </c>
      <c r="W31" s="23">
        <v>41943</v>
      </c>
      <c r="X31" s="23" t="s">
        <v>181</v>
      </c>
      <c r="Y31" s="23"/>
      <c r="Z31" s="23">
        <v>42400</v>
      </c>
      <c r="AA31" s="23">
        <v>41943</v>
      </c>
      <c r="AB31" s="23">
        <v>42400</v>
      </c>
    </row>
    <row r="32" spans="1:28" x14ac:dyDescent="0.25">
      <c r="A32" s="23" t="s">
        <v>2037</v>
      </c>
      <c r="B32" s="23">
        <v>200000002</v>
      </c>
      <c r="C32" s="26">
        <v>41918.284756944442</v>
      </c>
      <c r="D32" s="26">
        <v>41933.569328703707</v>
      </c>
      <c r="E32" s="26"/>
      <c r="F32" s="23">
        <v>0</v>
      </c>
      <c r="G32" s="23">
        <v>1</v>
      </c>
      <c r="H32" s="23">
        <v>200000000</v>
      </c>
      <c r="I32" s="23" t="s">
        <v>2038</v>
      </c>
      <c r="J32" s="23">
        <v>200000001</v>
      </c>
      <c r="K32" s="23"/>
      <c r="L32" s="23" t="s">
        <v>2037</v>
      </c>
      <c r="M32" s="23" t="s">
        <v>2039</v>
      </c>
      <c r="N32" s="23" t="s">
        <v>525</v>
      </c>
      <c r="O32" s="23" t="s">
        <v>332</v>
      </c>
      <c r="P32" s="23" t="s">
        <v>2040</v>
      </c>
      <c r="Q32" s="23"/>
      <c r="R32" s="26">
        <v>41924.833333333336</v>
      </c>
      <c r="S32" s="23">
        <v>2000</v>
      </c>
      <c r="T32" s="23" t="s">
        <v>281</v>
      </c>
      <c r="U32" s="23" t="s">
        <v>3593</v>
      </c>
      <c r="V32" s="23" t="s">
        <v>1698</v>
      </c>
      <c r="W32" s="23">
        <v>41925</v>
      </c>
      <c r="X32" s="23" t="s">
        <v>274</v>
      </c>
      <c r="Y32" s="23">
        <v>2000</v>
      </c>
      <c r="Z32" s="23"/>
      <c r="AA32" s="23">
        <v>41925</v>
      </c>
      <c r="AB32" s="23">
        <v>-2000</v>
      </c>
    </row>
    <row r="33" spans="1:28" x14ac:dyDescent="0.25">
      <c r="A33" s="23" t="s">
        <v>1847</v>
      </c>
      <c r="B33" s="23">
        <v>200000001</v>
      </c>
      <c r="C33" s="26">
        <v>41880.216689814813</v>
      </c>
      <c r="D33" s="26">
        <v>41933.569525462961</v>
      </c>
      <c r="E33" s="26"/>
      <c r="F33" s="23">
        <v>0</v>
      </c>
      <c r="G33" s="23">
        <v>1</v>
      </c>
      <c r="H33" s="23">
        <v>200000000</v>
      </c>
      <c r="I33" s="23" t="s">
        <v>1848</v>
      </c>
      <c r="J33" s="23">
        <v>200000000</v>
      </c>
      <c r="K33" s="23"/>
      <c r="L33" s="23" t="s">
        <v>1847</v>
      </c>
      <c r="M33" s="23" t="s">
        <v>1849</v>
      </c>
      <c r="N33" s="23" t="s">
        <v>536</v>
      </c>
      <c r="O33" s="23" t="s">
        <v>264</v>
      </c>
      <c r="P33" s="23" t="s">
        <v>2638</v>
      </c>
      <c r="Q33" s="23"/>
      <c r="R33" s="26">
        <v>41840.833333333336</v>
      </c>
      <c r="S33" s="23">
        <v>330190</v>
      </c>
      <c r="T33" s="23" t="s">
        <v>280</v>
      </c>
      <c r="U33" s="23" t="s">
        <v>282</v>
      </c>
      <c r="V33" s="23" t="s">
        <v>1698</v>
      </c>
      <c r="W33" s="23">
        <v>41841</v>
      </c>
      <c r="X33" s="23" t="s">
        <v>181</v>
      </c>
      <c r="Y33" s="23"/>
      <c r="Z33" s="23">
        <v>330190</v>
      </c>
      <c r="AA33" s="23">
        <v>41841</v>
      </c>
      <c r="AB33" s="23">
        <v>330190</v>
      </c>
    </row>
    <row r="34" spans="1:28" x14ac:dyDescent="0.25">
      <c r="A34" s="23" t="s">
        <v>3137</v>
      </c>
      <c r="B34" s="23">
        <v>200000000</v>
      </c>
      <c r="C34" s="26">
        <v>41957.359571759262</v>
      </c>
      <c r="D34" s="26">
        <v>41957.359571759262</v>
      </c>
      <c r="E34" s="26"/>
      <c r="F34" s="23">
        <v>0</v>
      </c>
      <c r="G34" s="23">
        <v>1</v>
      </c>
      <c r="H34" s="23">
        <v>200000003</v>
      </c>
      <c r="I34" s="23" t="s">
        <v>3138</v>
      </c>
      <c r="J34" s="23">
        <v>200000001</v>
      </c>
      <c r="K34" s="23"/>
      <c r="L34" s="23" t="s">
        <v>3137</v>
      </c>
      <c r="M34" s="23" t="s">
        <v>3139</v>
      </c>
      <c r="N34" s="23" t="s">
        <v>395</v>
      </c>
      <c r="O34" s="23" t="s">
        <v>322</v>
      </c>
      <c r="P34" s="23" t="s">
        <v>3535</v>
      </c>
      <c r="Q34" s="23"/>
      <c r="R34" s="26">
        <v>41983.833333333336</v>
      </c>
      <c r="S34" s="23">
        <v>61444</v>
      </c>
      <c r="T34" s="23" t="s">
        <v>281</v>
      </c>
      <c r="U34" s="23" t="s">
        <v>283</v>
      </c>
      <c r="V34" s="23" t="s">
        <v>1699</v>
      </c>
      <c r="W34" s="23">
        <v>41984</v>
      </c>
      <c r="X34" s="23" t="s">
        <v>185</v>
      </c>
      <c r="Y34" s="23">
        <v>61444</v>
      </c>
      <c r="Z34" s="23"/>
      <c r="AA34" s="23">
        <v>41984</v>
      </c>
      <c r="AB34" s="23">
        <v>-61444</v>
      </c>
    </row>
    <row r="35" spans="1:28" x14ac:dyDescent="0.25">
      <c r="A35" s="23" t="s">
        <v>3030</v>
      </c>
      <c r="B35" s="23">
        <v>200000000</v>
      </c>
      <c r="C35" s="26">
        <v>41957.333854166667</v>
      </c>
      <c r="D35" s="26">
        <v>41957.381805555553</v>
      </c>
      <c r="E35" s="26"/>
      <c r="F35" s="23">
        <v>0</v>
      </c>
      <c r="G35" s="23">
        <v>1</v>
      </c>
      <c r="H35" s="23">
        <v>200000003</v>
      </c>
      <c r="I35" s="23" t="s">
        <v>3031</v>
      </c>
      <c r="J35" s="23">
        <v>200000001</v>
      </c>
      <c r="K35" s="23"/>
      <c r="L35" s="23" t="s">
        <v>3030</v>
      </c>
      <c r="M35" s="23" t="s">
        <v>3032</v>
      </c>
      <c r="N35" s="23" t="s">
        <v>395</v>
      </c>
      <c r="O35" s="23" t="s">
        <v>322</v>
      </c>
      <c r="P35" s="23" t="s">
        <v>3540</v>
      </c>
      <c r="Q35" s="23"/>
      <c r="R35" s="26">
        <v>41997.833333333336</v>
      </c>
      <c r="S35" s="23">
        <v>14365.45</v>
      </c>
      <c r="T35" s="23" t="s">
        <v>281</v>
      </c>
      <c r="U35" s="23" t="s">
        <v>283</v>
      </c>
      <c r="V35" s="23" t="s">
        <v>1699</v>
      </c>
      <c r="W35" s="23">
        <v>41998</v>
      </c>
      <c r="X35" s="23" t="s">
        <v>185</v>
      </c>
      <c r="Y35" s="23">
        <v>14365.45</v>
      </c>
      <c r="Z35" s="23"/>
      <c r="AA35" s="23">
        <v>41998</v>
      </c>
      <c r="AB35" s="23">
        <v>-14365.45</v>
      </c>
    </row>
    <row r="36" spans="1:28" x14ac:dyDescent="0.25">
      <c r="A36" s="23" t="s">
        <v>2988</v>
      </c>
      <c r="B36" s="23">
        <v>200000000</v>
      </c>
      <c r="C36" s="26">
        <v>41942.306087962963</v>
      </c>
      <c r="D36" s="26">
        <v>41942.306087962963</v>
      </c>
      <c r="E36" s="26"/>
      <c r="F36" s="23">
        <v>0</v>
      </c>
      <c r="G36" s="23">
        <v>1</v>
      </c>
      <c r="H36" s="23">
        <v>200000003</v>
      </c>
      <c r="I36" s="23" t="s">
        <v>2989</v>
      </c>
      <c r="J36" s="23">
        <v>200000001</v>
      </c>
      <c r="K36" s="23"/>
      <c r="L36" s="23" t="s">
        <v>2988</v>
      </c>
      <c r="M36" s="23" t="s">
        <v>444</v>
      </c>
      <c r="N36" s="23" t="s">
        <v>395</v>
      </c>
      <c r="O36" s="23" t="s">
        <v>322</v>
      </c>
      <c r="P36" s="23" t="s">
        <v>3186</v>
      </c>
      <c r="Q36" s="23"/>
      <c r="R36" s="26">
        <v>41981.833333333336</v>
      </c>
      <c r="S36" s="23">
        <v>21336</v>
      </c>
      <c r="T36" s="23" t="s">
        <v>281</v>
      </c>
      <c r="U36" s="23" t="s">
        <v>283</v>
      </c>
      <c r="V36" s="23" t="s">
        <v>1699</v>
      </c>
      <c r="W36" s="23">
        <v>41982</v>
      </c>
      <c r="X36" s="23" t="s">
        <v>185</v>
      </c>
      <c r="Y36" s="23">
        <v>21336</v>
      </c>
      <c r="Z36" s="23"/>
      <c r="AA36" s="23">
        <v>41982</v>
      </c>
      <c r="AB36" s="23">
        <v>-21336</v>
      </c>
    </row>
    <row r="37" spans="1:28" x14ac:dyDescent="0.25">
      <c r="A37" s="23" t="s">
        <v>793</v>
      </c>
      <c r="B37" s="23">
        <v>200000002</v>
      </c>
      <c r="C37" s="26">
        <v>41858.422268518516</v>
      </c>
      <c r="D37" s="26">
        <v>41933.569560185184</v>
      </c>
      <c r="E37" s="26"/>
      <c r="F37" s="23">
        <v>0</v>
      </c>
      <c r="G37" s="23">
        <v>1</v>
      </c>
      <c r="H37" s="23">
        <v>200000003</v>
      </c>
      <c r="I37" s="23" t="s">
        <v>888</v>
      </c>
      <c r="J37" s="23">
        <v>200000001</v>
      </c>
      <c r="K37" s="23"/>
      <c r="L37" s="23" t="s">
        <v>793</v>
      </c>
      <c r="M37" s="23" t="s">
        <v>794</v>
      </c>
      <c r="N37" s="23" t="s">
        <v>842</v>
      </c>
      <c r="O37" s="23" t="s">
        <v>304</v>
      </c>
      <c r="P37" s="23" t="s">
        <v>889</v>
      </c>
      <c r="Q37" s="23">
        <v>100</v>
      </c>
      <c r="R37" s="26"/>
      <c r="S37" s="23">
        <v>40000</v>
      </c>
      <c r="T37" s="23" t="s">
        <v>281</v>
      </c>
      <c r="U37" s="23" t="s">
        <v>3593</v>
      </c>
      <c r="V37" s="23" t="s">
        <v>1699</v>
      </c>
      <c r="W37" s="23"/>
      <c r="X37" s="23" t="s">
        <v>274</v>
      </c>
      <c r="Y37" s="23">
        <v>40000</v>
      </c>
      <c r="Z37" s="23"/>
      <c r="AA37" s="23"/>
      <c r="AB37" s="23">
        <v>-40000</v>
      </c>
    </row>
    <row r="38" spans="1:28" x14ac:dyDescent="0.25">
      <c r="A38" s="23" t="s">
        <v>3514</v>
      </c>
      <c r="B38" s="23">
        <v>200000001</v>
      </c>
      <c r="C38" s="26">
        <v>41957.325231481482</v>
      </c>
      <c r="D38" s="26">
        <v>41957.325231481482</v>
      </c>
      <c r="E38" s="26"/>
      <c r="F38" s="23">
        <v>0</v>
      </c>
      <c r="G38" s="23">
        <v>1</v>
      </c>
      <c r="H38" s="23">
        <v>200000001</v>
      </c>
      <c r="I38" s="23"/>
      <c r="J38" s="23">
        <v>200000000</v>
      </c>
      <c r="K38" s="23"/>
      <c r="L38" s="23" t="s">
        <v>3514</v>
      </c>
      <c r="M38" s="23" t="s">
        <v>3515</v>
      </c>
      <c r="N38" s="23" t="s">
        <v>3516</v>
      </c>
      <c r="O38" s="23" t="s">
        <v>3517</v>
      </c>
      <c r="P38" s="23" t="s">
        <v>3533</v>
      </c>
      <c r="Q38" s="23"/>
      <c r="R38" s="26">
        <v>41961.833333333336</v>
      </c>
      <c r="S38" s="23">
        <v>10000</v>
      </c>
      <c r="T38" s="23" t="s">
        <v>280</v>
      </c>
      <c r="U38" s="23" t="s">
        <v>282</v>
      </c>
      <c r="V38" s="23" t="s">
        <v>1702</v>
      </c>
      <c r="W38" s="23">
        <v>41962</v>
      </c>
      <c r="X38" s="23" t="s">
        <v>181</v>
      </c>
      <c r="Y38" s="23"/>
      <c r="Z38" s="23">
        <v>10000</v>
      </c>
      <c r="AA38" s="23">
        <v>41962</v>
      </c>
      <c r="AB38" s="23">
        <v>10000</v>
      </c>
    </row>
    <row r="39" spans="1:28" x14ac:dyDescent="0.25">
      <c r="A39" s="23" t="s">
        <v>2166</v>
      </c>
      <c r="B39" s="23">
        <v>200000002</v>
      </c>
      <c r="C39" s="26">
        <v>41905.758090277777</v>
      </c>
      <c r="D39" s="26">
        <v>41933.569363425922</v>
      </c>
      <c r="E39" s="26"/>
      <c r="F39" s="23">
        <v>0</v>
      </c>
      <c r="G39" s="23">
        <v>1</v>
      </c>
      <c r="H39" s="23">
        <v>200000003</v>
      </c>
      <c r="I39" s="23" t="s">
        <v>2167</v>
      </c>
      <c r="J39" s="23">
        <v>200000001</v>
      </c>
      <c r="K39" s="23"/>
      <c r="L39" s="23" t="s">
        <v>2166</v>
      </c>
      <c r="M39" s="23" t="s">
        <v>2168</v>
      </c>
      <c r="N39" s="23" t="s">
        <v>436</v>
      </c>
      <c r="O39" s="23" t="s">
        <v>309</v>
      </c>
      <c r="P39" s="23" t="s">
        <v>2635</v>
      </c>
      <c r="Q39" s="23"/>
      <c r="R39" s="26">
        <v>41906.833333333336</v>
      </c>
      <c r="S39" s="23">
        <v>5000</v>
      </c>
      <c r="T39" s="23" t="s">
        <v>281</v>
      </c>
      <c r="U39" s="23" t="s">
        <v>3593</v>
      </c>
      <c r="V39" s="23" t="s">
        <v>1699</v>
      </c>
      <c r="W39" s="23">
        <v>41907</v>
      </c>
      <c r="X39" s="23" t="s">
        <v>274</v>
      </c>
      <c r="Y39" s="23">
        <v>5000</v>
      </c>
      <c r="Z39" s="23"/>
      <c r="AA39" s="23">
        <v>41907</v>
      </c>
      <c r="AB39" s="23">
        <v>-5000</v>
      </c>
    </row>
    <row r="40" spans="1:28" x14ac:dyDescent="0.25">
      <c r="A40" s="23" t="s">
        <v>510</v>
      </c>
      <c r="B40" s="23">
        <v>200000001</v>
      </c>
      <c r="C40" s="26">
        <v>41814.270983796298</v>
      </c>
      <c r="D40" s="26">
        <v>41933.569537037038</v>
      </c>
      <c r="E40" s="26"/>
      <c r="F40" s="23">
        <v>0</v>
      </c>
      <c r="G40" s="23">
        <v>1</v>
      </c>
      <c r="H40" s="23">
        <v>100000000</v>
      </c>
      <c r="I40" s="23" t="s">
        <v>1730</v>
      </c>
      <c r="J40" s="23">
        <v>200000000</v>
      </c>
      <c r="K40" s="23"/>
      <c r="L40" s="23" t="s">
        <v>510</v>
      </c>
      <c r="M40" s="23" t="s">
        <v>511</v>
      </c>
      <c r="N40" s="23" t="s">
        <v>512</v>
      </c>
      <c r="O40" s="23" t="s">
        <v>346</v>
      </c>
      <c r="P40" s="23" t="s">
        <v>513</v>
      </c>
      <c r="Q40" s="23"/>
      <c r="R40" s="26">
        <v>41794.833333333336</v>
      </c>
      <c r="S40" s="23">
        <v>1065994</v>
      </c>
      <c r="T40" s="23" t="s">
        <v>280</v>
      </c>
      <c r="U40" s="23" t="s">
        <v>282</v>
      </c>
      <c r="V40" s="23" t="s">
        <v>1701</v>
      </c>
      <c r="W40" s="23">
        <v>41795</v>
      </c>
      <c r="X40" s="23" t="s">
        <v>181</v>
      </c>
      <c r="Y40" s="23"/>
      <c r="Z40" s="23">
        <v>1065994</v>
      </c>
      <c r="AA40" s="23">
        <v>41795</v>
      </c>
      <c r="AB40" s="23">
        <v>1065994</v>
      </c>
    </row>
    <row r="41" spans="1:28" x14ac:dyDescent="0.25">
      <c r="A41" s="23" t="s">
        <v>2374</v>
      </c>
      <c r="B41" s="23">
        <v>200000001</v>
      </c>
      <c r="C41" s="26">
        <v>41933.432962962965</v>
      </c>
      <c r="D41" s="26">
        <v>41933.569305555553</v>
      </c>
      <c r="E41" s="26"/>
      <c r="F41" s="23">
        <v>0</v>
      </c>
      <c r="G41" s="23">
        <v>1</v>
      </c>
      <c r="H41" s="23">
        <v>200000000</v>
      </c>
      <c r="I41" s="23" t="s">
        <v>2375</v>
      </c>
      <c r="J41" s="23">
        <v>200000000</v>
      </c>
      <c r="K41" s="23"/>
      <c r="L41" s="23" t="s">
        <v>2374</v>
      </c>
      <c r="M41" s="23" t="s">
        <v>2376</v>
      </c>
      <c r="N41" s="23" t="s">
        <v>650</v>
      </c>
      <c r="O41" s="23" t="s">
        <v>313</v>
      </c>
      <c r="P41" s="23" t="s">
        <v>2462</v>
      </c>
      <c r="Q41" s="23"/>
      <c r="R41" s="26">
        <v>41900.833333333336</v>
      </c>
      <c r="S41" s="23">
        <v>55280</v>
      </c>
      <c r="T41" s="23" t="s">
        <v>280</v>
      </c>
      <c r="U41" s="23" t="s">
        <v>282</v>
      </c>
      <c r="V41" s="23" t="s">
        <v>1698</v>
      </c>
      <c r="W41" s="23">
        <v>41901</v>
      </c>
      <c r="X41" s="23" t="s">
        <v>181</v>
      </c>
      <c r="Y41" s="23"/>
      <c r="Z41" s="23">
        <v>55280</v>
      </c>
      <c r="AA41" s="23">
        <v>41901</v>
      </c>
      <c r="AB41" s="23">
        <v>55280</v>
      </c>
    </row>
    <row r="42" spans="1:28" x14ac:dyDescent="0.25">
      <c r="A42" s="23" t="s">
        <v>1847</v>
      </c>
      <c r="B42" s="23">
        <v>200000000</v>
      </c>
      <c r="C42" s="26">
        <v>41880.218541666669</v>
      </c>
      <c r="D42" s="26">
        <v>41933.543090277781</v>
      </c>
      <c r="E42" s="26"/>
      <c r="F42" s="23">
        <v>0</v>
      </c>
      <c r="G42" s="23">
        <v>1</v>
      </c>
      <c r="H42" s="23">
        <v>200000000</v>
      </c>
      <c r="I42" s="23" t="s">
        <v>1848</v>
      </c>
      <c r="J42" s="23">
        <v>200000001</v>
      </c>
      <c r="K42" s="23"/>
      <c r="L42" s="23" t="s">
        <v>1847</v>
      </c>
      <c r="M42" s="23" t="s">
        <v>1849</v>
      </c>
      <c r="N42" s="23" t="s">
        <v>395</v>
      </c>
      <c r="O42" s="23" t="s">
        <v>322</v>
      </c>
      <c r="P42" s="23" t="s">
        <v>1976</v>
      </c>
      <c r="Q42" s="23"/>
      <c r="R42" s="26">
        <v>41886.833333333336</v>
      </c>
      <c r="S42" s="23">
        <v>186298</v>
      </c>
      <c r="T42" s="23" t="s">
        <v>281</v>
      </c>
      <c r="U42" s="23" t="s">
        <v>283</v>
      </c>
      <c r="V42" s="23" t="s">
        <v>1698</v>
      </c>
      <c r="W42" s="23">
        <v>41887</v>
      </c>
      <c r="X42" s="23" t="s">
        <v>185</v>
      </c>
      <c r="Y42" s="23">
        <v>186298</v>
      </c>
      <c r="Z42" s="23"/>
      <c r="AA42" s="23">
        <v>41887</v>
      </c>
      <c r="AB42" s="23">
        <v>-186298</v>
      </c>
    </row>
    <row r="43" spans="1:28" x14ac:dyDescent="0.25">
      <c r="A43" s="23" t="s">
        <v>1893</v>
      </c>
      <c r="B43" s="23">
        <v>200000000</v>
      </c>
      <c r="C43" s="26">
        <v>41911.329305555555</v>
      </c>
      <c r="D43" s="26">
        <v>41936.288553240738</v>
      </c>
      <c r="E43" s="26"/>
      <c r="F43" s="23">
        <v>0</v>
      </c>
      <c r="G43" s="23">
        <v>1</v>
      </c>
      <c r="H43" s="23">
        <v>200000003</v>
      </c>
      <c r="I43" s="23" t="s">
        <v>1894</v>
      </c>
      <c r="J43" s="23">
        <v>200000001</v>
      </c>
      <c r="K43" s="23"/>
      <c r="L43" s="23" t="s">
        <v>1893</v>
      </c>
      <c r="M43" s="23" t="s">
        <v>1895</v>
      </c>
      <c r="N43" s="23" t="s">
        <v>395</v>
      </c>
      <c r="O43" s="23" t="s">
        <v>322</v>
      </c>
      <c r="P43" s="23" t="s">
        <v>2150</v>
      </c>
      <c r="Q43" s="23">
        <v>100</v>
      </c>
      <c r="R43" s="26">
        <v>41911.833333333336</v>
      </c>
      <c r="S43" s="23">
        <v>8236.5</v>
      </c>
      <c r="T43" s="23" t="s">
        <v>281</v>
      </c>
      <c r="U43" s="23" t="s">
        <v>283</v>
      </c>
      <c r="V43" s="23" t="s">
        <v>1699</v>
      </c>
      <c r="W43" s="23">
        <v>41912</v>
      </c>
      <c r="X43" s="23" t="s">
        <v>185</v>
      </c>
      <c r="Y43" s="23">
        <v>8236.5</v>
      </c>
      <c r="Z43" s="23"/>
      <c r="AA43" s="23">
        <v>41912</v>
      </c>
      <c r="AB43" s="23">
        <v>-8236.5</v>
      </c>
    </row>
    <row r="44" spans="1:28" x14ac:dyDescent="0.25">
      <c r="A44" s="23" t="s">
        <v>1235</v>
      </c>
      <c r="B44" s="23">
        <v>200000000</v>
      </c>
      <c r="C44" s="26">
        <v>41872.551863425928</v>
      </c>
      <c r="D44" s="26">
        <v>41933.542939814812</v>
      </c>
      <c r="E44" s="26"/>
      <c r="F44" s="23">
        <v>0</v>
      </c>
      <c r="G44" s="23">
        <v>1</v>
      </c>
      <c r="H44" s="23">
        <v>200000000</v>
      </c>
      <c r="I44" s="23" t="s">
        <v>1236</v>
      </c>
      <c r="J44" s="23">
        <v>200000001</v>
      </c>
      <c r="K44" s="23"/>
      <c r="L44" s="23" t="s">
        <v>1235</v>
      </c>
      <c r="M44" s="23" t="s">
        <v>1237</v>
      </c>
      <c r="N44" s="23" t="s">
        <v>530</v>
      </c>
      <c r="O44" s="23" t="s">
        <v>293</v>
      </c>
      <c r="P44" s="23" t="s">
        <v>1360</v>
      </c>
      <c r="Q44" s="23"/>
      <c r="R44" s="26"/>
      <c r="S44" s="23">
        <v>17211.55</v>
      </c>
      <c r="T44" s="23" t="s">
        <v>281</v>
      </c>
      <c r="U44" s="23" t="s">
        <v>283</v>
      </c>
      <c r="V44" s="23" t="s">
        <v>1698</v>
      </c>
      <c r="W44" s="23"/>
      <c r="X44" s="23" t="s">
        <v>185</v>
      </c>
      <c r="Y44" s="23">
        <v>17211.55</v>
      </c>
      <c r="Z44" s="23"/>
      <c r="AA44" s="23"/>
      <c r="AB44" s="23">
        <v>-17211.55</v>
      </c>
    </row>
    <row r="45" spans="1:28" x14ac:dyDescent="0.25">
      <c r="A45" s="23" t="s">
        <v>801</v>
      </c>
      <c r="B45" s="23">
        <v>200000001</v>
      </c>
      <c r="C45" s="26">
        <v>41809.250706018516</v>
      </c>
      <c r="D45" s="26">
        <v>41933.569560185184</v>
      </c>
      <c r="E45" s="26"/>
      <c r="F45" s="23">
        <v>0</v>
      </c>
      <c r="G45" s="23">
        <v>1</v>
      </c>
      <c r="H45" s="23">
        <v>200000003</v>
      </c>
      <c r="I45" s="23"/>
      <c r="J45" s="23">
        <v>200000000</v>
      </c>
      <c r="K45" s="23"/>
      <c r="L45" s="23" t="s">
        <v>801</v>
      </c>
      <c r="M45" s="23" t="s">
        <v>802</v>
      </c>
      <c r="N45" s="23" t="s">
        <v>466</v>
      </c>
      <c r="O45" s="23" t="s">
        <v>301</v>
      </c>
      <c r="P45" s="23" t="s">
        <v>803</v>
      </c>
      <c r="Q45" s="23">
        <v>100</v>
      </c>
      <c r="R45" s="26">
        <v>41819.833333333336</v>
      </c>
      <c r="S45" s="23">
        <v>300000</v>
      </c>
      <c r="T45" s="23" t="s">
        <v>280</v>
      </c>
      <c r="U45" s="23" t="s">
        <v>282</v>
      </c>
      <c r="V45" s="23" t="s">
        <v>1699</v>
      </c>
      <c r="W45" s="23">
        <v>41820</v>
      </c>
      <c r="X45" s="23" t="s">
        <v>181</v>
      </c>
      <c r="Y45" s="23"/>
      <c r="Z45" s="23">
        <v>300000</v>
      </c>
      <c r="AA45" s="23">
        <v>41820</v>
      </c>
      <c r="AB45" s="23">
        <v>300000</v>
      </c>
    </row>
    <row r="46" spans="1:28" x14ac:dyDescent="0.25">
      <c r="A46" s="23" t="s">
        <v>3043</v>
      </c>
      <c r="B46" s="23">
        <v>200000001</v>
      </c>
      <c r="C46" s="26">
        <v>41940.457430555558</v>
      </c>
      <c r="D46" s="26">
        <v>41940.457430555558</v>
      </c>
      <c r="E46" s="26"/>
      <c r="F46" s="23">
        <v>0</v>
      </c>
      <c r="G46" s="23">
        <v>1</v>
      </c>
      <c r="H46" s="23">
        <v>200000000</v>
      </c>
      <c r="I46" s="23" t="s">
        <v>3044</v>
      </c>
      <c r="J46" s="23">
        <v>200000000</v>
      </c>
      <c r="K46" s="23"/>
      <c r="L46" s="23" t="s">
        <v>3043</v>
      </c>
      <c r="M46" s="23" t="s">
        <v>2259</v>
      </c>
      <c r="N46" s="23" t="s">
        <v>770</v>
      </c>
      <c r="O46" s="23" t="s">
        <v>289</v>
      </c>
      <c r="P46" s="23" t="s">
        <v>3274</v>
      </c>
      <c r="Q46" s="23"/>
      <c r="R46" s="26">
        <v>41938.833333333336</v>
      </c>
      <c r="S46" s="23">
        <v>22001</v>
      </c>
      <c r="T46" s="23" t="s">
        <v>280</v>
      </c>
      <c r="U46" s="23" t="s">
        <v>282</v>
      </c>
      <c r="V46" s="23" t="s">
        <v>1698</v>
      </c>
      <c r="W46" s="23">
        <v>41939</v>
      </c>
      <c r="X46" s="23" t="s">
        <v>181</v>
      </c>
      <c r="Y46" s="23"/>
      <c r="Z46" s="23">
        <v>22001</v>
      </c>
      <c r="AA46" s="23">
        <v>41939</v>
      </c>
      <c r="AB46" s="23">
        <v>22001</v>
      </c>
    </row>
    <row r="47" spans="1:28" x14ac:dyDescent="0.25">
      <c r="A47" s="23" t="s">
        <v>2469</v>
      </c>
      <c r="B47" s="23">
        <v>200000000</v>
      </c>
      <c r="C47" s="26">
        <v>41915.440462962964</v>
      </c>
      <c r="D47" s="26">
        <v>41949.656215277777</v>
      </c>
      <c r="E47" s="26"/>
      <c r="F47" s="23">
        <v>0</v>
      </c>
      <c r="G47" s="23">
        <v>1</v>
      </c>
      <c r="H47" s="23">
        <v>100000000</v>
      </c>
      <c r="I47" s="23" t="s">
        <v>2470</v>
      </c>
      <c r="J47" s="23">
        <v>200000001</v>
      </c>
      <c r="K47" s="23"/>
      <c r="L47" s="23" t="s">
        <v>2469</v>
      </c>
      <c r="M47" s="23" t="s">
        <v>2471</v>
      </c>
      <c r="N47" s="23" t="s">
        <v>1800</v>
      </c>
      <c r="O47" s="23" t="s">
        <v>1801</v>
      </c>
      <c r="P47" s="23" t="s">
        <v>2473</v>
      </c>
      <c r="Q47" s="23"/>
      <c r="R47" s="26">
        <v>41970.833333333336</v>
      </c>
      <c r="S47" s="23">
        <v>1223410</v>
      </c>
      <c r="T47" s="23" t="s">
        <v>281</v>
      </c>
      <c r="U47" s="23" t="s">
        <v>283</v>
      </c>
      <c r="V47" s="23" t="s">
        <v>1701</v>
      </c>
      <c r="W47" s="23">
        <v>41971</v>
      </c>
      <c r="X47" s="23" t="s">
        <v>185</v>
      </c>
      <c r="Y47" s="23">
        <v>1223410</v>
      </c>
      <c r="Z47" s="23"/>
      <c r="AA47" s="23">
        <v>41971</v>
      </c>
      <c r="AB47" s="23">
        <v>-1223410</v>
      </c>
    </row>
    <row r="48" spans="1:28" x14ac:dyDescent="0.25">
      <c r="A48" s="23" t="s">
        <v>1094</v>
      </c>
      <c r="B48" s="23">
        <v>200000000</v>
      </c>
      <c r="C48" s="26">
        <v>41876.293530092589</v>
      </c>
      <c r="D48" s="26">
        <v>41933.542939814812</v>
      </c>
      <c r="E48" s="26"/>
      <c r="F48" s="23">
        <v>0</v>
      </c>
      <c r="G48" s="23">
        <v>1</v>
      </c>
      <c r="H48" s="23">
        <v>200000000</v>
      </c>
      <c r="I48" s="23" t="s">
        <v>1095</v>
      </c>
      <c r="J48" s="23">
        <v>200000001</v>
      </c>
      <c r="K48" s="23"/>
      <c r="L48" s="23" t="s">
        <v>1094</v>
      </c>
      <c r="M48" s="23" t="s">
        <v>1096</v>
      </c>
      <c r="N48" s="23" t="s">
        <v>395</v>
      </c>
      <c r="O48" s="23" t="s">
        <v>322</v>
      </c>
      <c r="P48" s="23" t="s">
        <v>1409</v>
      </c>
      <c r="Q48" s="23"/>
      <c r="R48" s="26"/>
      <c r="S48" s="23">
        <v>584411.14</v>
      </c>
      <c r="T48" s="23" t="s">
        <v>281</v>
      </c>
      <c r="U48" s="23" t="s">
        <v>283</v>
      </c>
      <c r="V48" s="23" t="s">
        <v>1698</v>
      </c>
      <c r="W48" s="23"/>
      <c r="X48" s="23" t="s">
        <v>185</v>
      </c>
      <c r="Y48" s="23">
        <v>584411.14</v>
      </c>
      <c r="Z48" s="23"/>
      <c r="AA48" s="23"/>
      <c r="AB48" s="23">
        <v>-584411.14</v>
      </c>
    </row>
    <row r="49" spans="1:28" x14ac:dyDescent="0.25">
      <c r="A49" s="23" t="s">
        <v>2814</v>
      </c>
      <c r="B49" s="23">
        <v>200000000</v>
      </c>
      <c r="C49" s="26">
        <v>41957.320381944446</v>
      </c>
      <c r="D49" s="26">
        <v>41957.320381944446</v>
      </c>
      <c r="E49" s="26"/>
      <c r="F49" s="23">
        <v>0</v>
      </c>
      <c r="G49" s="23">
        <v>1</v>
      </c>
      <c r="H49" s="23">
        <v>100000000</v>
      </c>
      <c r="I49" s="23" t="s">
        <v>2815</v>
      </c>
      <c r="J49" s="23">
        <v>200000001</v>
      </c>
      <c r="K49" s="23"/>
      <c r="L49" s="23" t="s">
        <v>2814</v>
      </c>
      <c r="M49" s="23" t="s">
        <v>2816</v>
      </c>
      <c r="N49" s="23" t="s">
        <v>530</v>
      </c>
      <c r="O49" s="23" t="s">
        <v>293</v>
      </c>
      <c r="P49" s="23" t="s">
        <v>3492</v>
      </c>
      <c r="Q49" s="23"/>
      <c r="R49" s="26">
        <v>41981.833333333336</v>
      </c>
      <c r="S49" s="23">
        <v>53403.13</v>
      </c>
      <c r="T49" s="23" t="s">
        <v>281</v>
      </c>
      <c r="U49" s="23" t="s">
        <v>283</v>
      </c>
      <c r="V49" s="23" t="s">
        <v>1701</v>
      </c>
      <c r="W49" s="23">
        <v>41982</v>
      </c>
      <c r="X49" s="23" t="s">
        <v>185</v>
      </c>
      <c r="Y49" s="23">
        <v>53403.13</v>
      </c>
      <c r="Z49" s="23"/>
      <c r="AA49" s="23">
        <v>41982</v>
      </c>
      <c r="AB49" s="23">
        <v>-53403.13</v>
      </c>
    </row>
    <row r="50" spans="1:28" x14ac:dyDescent="0.25">
      <c r="A50" s="23" t="s">
        <v>1144</v>
      </c>
      <c r="B50" s="23">
        <v>200000000</v>
      </c>
      <c r="C50" s="26">
        <v>41870.446412037039</v>
      </c>
      <c r="D50" s="26">
        <v>41933.542974537035</v>
      </c>
      <c r="E50" s="26"/>
      <c r="F50" s="23">
        <v>0</v>
      </c>
      <c r="G50" s="23">
        <v>1</v>
      </c>
      <c r="H50" s="23">
        <v>200000000</v>
      </c>
      <c r="I50" s="23" t="s">
        <v>1145</v>
      </c>
      <c r="J50" s="23">
        <v>200000001</v>
      </c>
      <c r="K50" s="23"/>
      <c r="L50" s="23" t="s">
        <v>1144</v>
      </c>
      <c r="M50" s="23" t="s">
        <v>1146</v>
      </c>
      <c r="N50" s="23" t="s">
        <v>395</v>
      </c>
      <c r="O50" s="23" t="s">
        <v>322</v>
      </c>
      <c r="P50" s="23" t="s">
        <v>1506</v>
      </c>
      <c r="Q50" s="23"/>
      <c r="R50" s="26">
        <v>41332.833333333336</v>
      </c>
      <c r="S50" s="23">
        <v>52530</v>
      </c>
      <c r="T50" s="23" t="s">
        <v>281</v>
      </c>
      <c r="U50" s="23" t="s">
        <v>283</v>
      </c>
      <c r="V50" s="23" t="s">
        <v>1698</v>
      </c>
      <c r="W50" s="23">
        <v>41333</v>
      </c>
      <c r="X50" s="23" t="s">
        <v>185</v>
      </c>
      <c r="Y50" s="23">
        <v>52530</v>
      </c>
      <c r="Z50" s="23"/>
      <c r="AA50" s="23">
        <v>41333</v>
      </c>
      <c r="AB50" s="23">
        <v>-52530</v>
      </c>
    </row>
    <row r="51" spans="1:28" x14ac:dyDescent="0.25">
      <c r="A51" s="23" t="s">
        <v>1081</v>
      </c>
      <c r="B51" s="23">
        <v>200000000</v>
      </c>
      <c r="C51" s="26">
        <v>41871.279699074075</v>
      </c>
      <c r="D51" s="26">
        <v>41933.542962962965</v>
      </c>
      <c r="E51" s="26"/>
      <c r="F51" s="23">
        <v>0</v>
      </c>
      <c r="G51" s="23">
        <v>1</v>
      </c>
      <c r="H51" s="23">
        <v>200000003</v>
      </c>
      <c r="I51" s="23" t="s">
        <v>1082</v>
      </c>
      <c r="J51" s="23">
        <v>200000001</v>
      </c>
      <c r="K51" s="23"/>
      <c r="L51" s="23" t="s">
        <v>1081</v>
      </c>
      <c r="M51" s="23" t="s">
        <v>444</v>
      </c>
      <c r="N51" s="23" t="s">
        <v>395</v>
      </c>
      <c r="O51" s="23" t="s">
        <v>322</v>
      </c>
      <c r="P51" s="23" t="s">
        <v>1666</v>
      </c>
      <c r="Q51" s="23"/>
      <c r="R51" s="26"/>
      <c r="S51" s="23">
        <v>2952</v>
      </c>
      <c r="T51" s="23" t="s">
        <v>281</v>
      </c>
      <c r="U51" s="23" t="s">
        <v>283</v>
      </c>
      <c r="V51" s="23" t="s">
        <v>1699</v>
      </c>
      <c r="W51" s="23"/>
      <c r="X51" s="23" t="s">
        <v>185</v>
      </c>
      <c r="Y51" s="23">
        <v>2952</v>
      </c>
      <c r="Z51" s="23"/>
      <c r="AA51" s="23"/>
      <c r="AB51" s="23">
        <v>-2952</v>
      </c>
    </row>
    <row r="52" spans="1:28" x14ac:dyDescent="0.25">
      <c r="A52" s="23" t="s">
        <v>3102</v>
      </c>
      <c r="B52" s="23">
        <v>200000000</v>
      </c>
      <c r="C52" s="26">
        <v>41943.611967592595</v>
      </c>
      <c r="D52" s="26">
        <v>41954.534641203703</v>
      </c>
      <c r="E52" s="26"/>
      <c r="F52" s="23">
        <v>0</v>
      </c>
      <c r="G52" s="23">
        <v>1</v>
      </c>
      <c r="H52" s="23">
        <v>200000000</v>
      </c>
      <c r="I52" s="23" t="s">
        <v>3103</v>
      </c>
      <c r="J52" s="23">
        <v>200000001</v>
      </c>
      <c r="K52" s="23"/>
      <c r="L52" s="23" t="s">
        <v>3102</v>
      </c>
      <c r="M52" s="23" t="s">
        <v>1320</v>
      </c>
      <c r="N52" s="23" t="s">
        <v>395</v>
      </c>
      <c r="O52" s="23" t="s">
        <v>322</v>
      </c>
      <c r="P52" s="23" t="s">
        <v>3191</v>
      </c>
      <c r="Q52" s="23"/>
      <c r="R52" s="26">
        <v>41995.833333333336</v>
      </c>
      <c r="S52" s="23">
        <v>47396</v>
      </c>
      <c r="T52" s="23" t="s">
        <v>281</v>
      </c>
      <c r="U52" s="23" t="s">
        <v>283</v>
      </c>
      <c r="V52" s="23" t="s">
        <v>1698</v>
      </c>
      <c r="W52" s="23">
        <v>41996</v>
      </c>
      <c r="X52" s="23" t="s">
        <v>185</v>
      </c>
      <c r="Y52" s="23">
        <v>47396</v>
      </c>
      <c r="Z52" s="23"/>
      <c r="AA52" s="23">
        <v>41996</v>
      </c>
      <c r="AB52" s="23">
        <v>-47396</v>
      </c>
    </row>
    <row r="53" spans="1:28" x14ac:dyDescent="0.25">
      <c r="A53" s="23" t="s">
        <v>2116</v>
      </c>
      <c r="B53" s="23">
        <v>200000001</v>
      </c>
      <c r="C53" s="26">
        <v>41928.326921296299</v>
      </c>
      <c r="D53" s="26">
        <v>41933.569490740738</v>
      </c>
      <c r="E53" s="26"/>
      <c r="F53" s="23">
        <v>0</v>
      </c>
      <c r="G53" s="23">
        <v>1</v>
      </c>
      <c r="H53" s="23">
        <v>100000000</v>
      </c>
      <c r="I53" s="23" t="s">
        <v>2117</v>
      </c>
      <c r="J53" s="23">
        <v>200000000</v>
      </c>
      <c r="K53" s="23"/>
      <c r="L53" s="23" t="s">
        <v>2116</v>
      </c>
      <c r="M53" s="23" t="s">
        <v>2118</v>
      </c>
      <c r="N53" s="23" t="s">
        <v>406</v>
      </c>
      <c r="O53" s="23" t="s">
        <v>253</v>
      </c>
      <c r="P53" s="23" t="s">
        <v>2442</v>
      </c>
      <c r="Q53" s="23"/>
      <c r="R53" s="26">
        <v>41925.833333333336</v>
      </c>
      <c r="S53" s="23">
        <v>1748000</v>
      </c>
      <c r="T53" s="23" t="s">
        <v>280</v>
      </c>
      <c r="U53" s="23" t="s">
        <v>282</v>
      </c>
      <c r="V53" s="23" t="s">
        <v>1701</v>
      </c>
      <c r="W53" s="23">
        <v>41926</v>
      </c>
      <c r="X53" s="23" t="s">
        <v>181</v>
      </c>
      <c r="Y53" s="23"/>
      <c r="Z53" s="23">
        <v>1748000</v>
      </c>
      <c r="AA53" s="23">
        <v>41926</v>
      </c>
      <c r="AB53" s="23">
        <v>1748000</v>
      </c>
    </row>
    <row r="54" spans="1:28" x14ac:dyDescent="0.25">
      <c r="A54" s="23" t="s">
        <v>1318</v>
      </c>
      <c r="B54" s="23">
        <v>200000000</v>
      </c>
      <c r="C54" s="26">
        <v>41876.277395833335</v>
      </c>
      <c r="D54" s="26">
        <v>41933.542928240742</v>
      </c>
      <c r="E54" s="26"/>
      <c r="F54" s="23">
        <v>0</v>
      </c>
      <c r="G54" s="23">
        <v>1</v>
      </c>
      <c r="H54" s="23">
        <v>200000003</v>
      </c>
      <c r="I54" s="23" t="s">
        <v>1319</v>
      </c>
      <c r="J54" s="23">
        <v>200000001</v>
      </c>
      <c r="K54" s="23"/>
      <c r="L54" s="23" t="s">
        <v>1318</v>
      </c>
      <c r="M54" s="23" t="s">
        <v>1320</v>
      </c>
      <c r="N54" s="23" t="s">
        <v>395</v>
      </c>
      <c r="O54" s="23" t="s">
        <v>322</v>
      </c>
      <c r="P54" s="23" t="s">
        <v>1479</v>
      </c>
      <c r="Q54" s="23"/>
      <c r="R54" s="26"/>
      <c r="S54" s="23">
        <v>1744200</v>
      </c>
      <c r="T54" s="23" t="s">
        <v>281</v>
      </c>
      <c r="U54" s="23" t="s">
        <v>283</v>
      </c>
      <c r="V54" s="23" t="s">
        <v>1699</v>
      </c>
      <c r="W54" s="23"/>
      <c r="X54" s="23" t="s">
        <v>185</v>
      </c>
      <c r="Y54" s="23">
        <v>1744200</v>
      </c>
      <c r="Z54" s="23"/>
      <c r="AA54" s="23"/>
      <c r="AB54" s="23">
        <v>-1744200</v>
      </c>
    </row>
    <row r="55" spans="1:28" x14ac:dyDescent="0.25">
      <c r="A55" s="23" t="s">
        <v>1244</v>
      </c>
      <c r="B55" s="23">
        <v>200000002</v>
      </c>
      <c r="C55" s="26">
        <v>41873.317013888889</v>
      </c>
      <c r="D55" s="26">
        <v>41933.569548611114</v>
      </c>
      <c r="E55" s="26"/>
      <c r="F55" s="23">
        <v>0</v>
      </c>
      <c r="G55" s="23">
        <v>1</v>
      </c>
      <c r="H55" s="23">
        <v>200000000</v>
      </c>
      <c r="I55" s="23" t="s">
        <v>2075</v>
      </c>
      <c r="J55" s="23">
        <v>200000001</v>
      </c>
      <c r="K55" s="23"/>
      <c r="L55" s="23" t="s">
        <v>1244</v>
      </c>
      <c r="M55" s="23" t="s">
        <v>1245</v>
      </c>
      <c r="N55" s="23" t="s">
        <v>567</v>
      </c>
      <c r="O55" s="23" t="s">
        <v>333</v>
      </c>
      <c r="P55" s="23" t="s">
        <v>1675</v>
      </c>
      <c r="Q55" s="23"/>
      <c r="R55" s="26"/>
      <c r="S55" s="23">
        <v>44500</v>
      </c>
      <c r="T55" s="23" t="s">
        <v>281</v>
      </c>
      <c r="U55" s="23" t="s">
        <v>3593</v>
      </c>
      <c r="V55" s="23" t="s">
        <v>1698</v>
      </c>
      <c r="W55" s="23"/>
      <c r="X55" s="23" t="s">
        <v>274</v>
      </c>
      <c r="Y55" s="23">
        <v>44500</v>
      </c>
      <c r="Z55" s="23"/>
      <c r="AA55" s="23"/>
      <c r="AB55" s="23">
        <v>-44500</v>
      </c>
    </row>
    <row r="56" spans="1:28" x14ac:dyDescent="0.25">
      <c r="A56" s="23" t="s">
        <v>381</v>
      </c>
      <c r="B56" s="23">
        <v>200000001</v>
      </c>
      <c r="C56" s="26">
        <v>41858.594201388885</v>
      </c>
      <c r="D56" s="26">
        <v>41933.569456018522</v>
      </c>
      <c r="E56" s="26"/>
      <c r="F56" s="23">
        <v>0</v>
      </c>
      <c r="G56" s="23">
        <v>1</v>
      </c>
      <c r="H56" s="23">
        <v>200000003</v>
      </c>
      <c r="I56" s="23" t="s">
        <v>382</v>
      </c>
      <c r="J56" s="23">
        <v>200000000</v>
      </c>
      <c r="K56" s="23"/>
      <c r="L56" s="23" t="s">
        <v>381</v>
      </c>
      <c r="M56" s="23" t="s">
        <v>383</v>
      </c>
      <c r="N56" s="23" t="s">
        <v>384</v>
      </c>
      <c r="O56" s="23" t="s">
        <v>277</v>
      </c>
      <c r="P56" s="23" t="s">
        <v>532</v>
      </c>
      <c r="Q56" s="23"/>
      <c r="R56" s="26">
        <v>41829.833333333336</v>
      </c>
      <c r="S56" s="23">
        <v>37830</v>
      </c>
      <c r="T56" s="23" t="s">
        <v>280</v>
      </c>
      <c r="U56" s="23" t="s">
        <v>282</v>
      </c>
      <c r="V56" s="23" t="s">
        <v>1699</v>
      </c>
      <c r="W56" s="23">
        <v>41830</v>
      </c>
      <c r="X56" s="23" t="s">
        <v>181</v>
      </c>
      <c r="Y56" s="23"/>
      <c r="Z56" s="23">
        <v>37830</v>
      </c>
      <c r="AA56" s="23">
        <v>41830</v>
      </c>
      <c r="AB56" s="23">
        <v>37830</v>
      </c>
    </row>
    <row r="57" spans="1:28" x14ac:dyDescent="0.25">
      <c r="A57" s="23" t="s">
        <v>923</v>
      </c>
      <c r="B57" s="23">
        <v>200000001</v>
      </c>
      <c r="C57" s="26">
        <v>41852.518807870372</v>
      </c>
      <c r="D57" s="26">
        <v>41933.569467592592</v>
      </c>
      <c r="E57" s="26"/>
      <c r="F57" s="23">
        <v>0</v>
      </c>
      <c r="G57" s="23">
        <v>1</v>
      </c>
      <c r="H57" s="23">
        <v>200000003</v>
      </c>
      <c r="I57" s="23" t="s">
        <v>924</v>
      </c>
      <c r="J57" s="23">
        <v>200000000</v>
      </c>
      <c r="K57" s="23"/>
      <c r="L57" s="23" t="s">
        <v>923</v>
      </c>
      <c r="M57" s="23" t="s">
        <v>516</v>
      </c>
      <c r="N57" s="23" t="s">
        <v>495</v>
      </c>
      <c r="O57" s="23" t="s">
        <v>308</v>
      </c>
      <c r="P57" s="23" t="s">
        <v>939</v>
      </c>
      <c r="Q57" s="23"/>
      <c r="R57" s="26">
        <v>41773.833333333336</v>
      </c>
      <c r="S57" s="23">
        <v>44820</v>
      </c>
      <c r="T57" s="23" t="s">
        <v>280</v>
      </c>
      <c r="U57" s="23" t="s">
        <v>282</v>
      </c>
      <c r="V57" s="23" t="s">
        <v>1699</v>
      </c>
      <c r="W57" s="23">
        <v>41774</v>
      </c>
      <c r="X57" s="23" t="s">
        <v>181</v>
      </c>
      <c r="Y57" s="23"/>
      <c r="Z57" s="23">
        <v>44820</v>
      </c>
      <c r="AA57" s="23">
        <v>41774</v>
      </c>
      <c r="AB57" s="23">
        <v>44820</v>
      </c>
    </row>
    <row r="58" spans="1:28" x14ac:dyDescent="0.25">
      <c r="A58" s="23" t="s">
        <v>2475</v>
      </c>
      <c r="B58" s="23">
        <v>200000002</v>
      </c>
      <c r="C58" s="26">
        <v>41919.228750000002</v>
      </c>
      <c r="D58" s="26">
        <v>41933.569363425922</v>
      </c>
      <c r="E58" s="26"/>
      <c r="F58" s="23">
        <v>0</v>
      </c>
      <c r="G58" s="23">
        <v>1</v>
      </c>
      <c r="H58" s="23">
        <v>200000000</v>
      </c>
      <c r="I58" s="23" t="s">
        <v>2476</v>
      </c>
      <c r="J58" s="23">
        <v>200000001</v>
      </c>
      <c r="K58" s="23"/>
      <c r="L58" s="23" t="s">
        <v>2475</v>
      </c>
      <c r="M58" s="23" t="s">
        <v>1146</v>
      </c>
      <c r="N58" s="23" t="s">
        <v>2784</v>
      </c>
      <c r="O58" s="23" t="s">
        <v>2785</v>
      </c>
      <c r="P58" s="23" t="s">
        <v>2786</v>
      </c>
      <c r="Q58" s="23"/>
      <c r="R58" s="26">
        <v>41925.833333333336</v>
      </c>
      <c r="S58" s="23">
        <v>1500</v>
      </c>
      <c r="T58" s="23" t="s">
        <v>281</v>
      </c>
      <c r="U58" s="23" t="s">
        <v>3593</v>
      </c>
      <c r="V58" s="23" t="s">
        <v>1698</v>
      </c>
      <c r="W58" s="23">
        <v>41926</v>
      </c>
      <c r="X58" s="23" t="s">
        <v>274</v>
      </c>
      <c r="Y58" s="23">
        <v>1500</v>
      </c>
      <c r="Z58" s="23"/>
      <c r="AA58" s="23">
        <v>41926</v>
      </c>
      <c r="AB58" s="23">
        <v>-1500</v>
      </c>
    </row>
    <row r="59" spans="1:28" x14ac:dyDescent="0.25">
      <c r="A59" s="23" t="s">
        <v>2968</v>
      </c>
      <c r="B59" s="23">
        <v>200000000</v>
      </c>
      <c r="C59" s="26">
        <v>41942.446099537039</v>
      </c>
      <c r="D59" s="26">
        <v>41942.446099537039</v>
      </c>
      <c r="E59" s="26"/>
      <c r="F59" s="23">
        <v>0</v>
      </c>
      <c r="G59" s="23">
        <v>1</v>
      </c>
      <c r="H59" s="23">
        <v>100000000</v>
      </c>
      <c r="I59" s="23" t="s">
        <v>2969</v>
      </c>
      <c r="J59" s="23">
        <v>200000001</v>
      </c>
      <c r="K59" s="23"/>
      <c r="L59" s="23" t="s">
        <v>2968</v>
      </c>
      <c r="M59" s="23" t="s">
        <v>1868</v>
      </c>
      <c r="N59" s="23" t="s">
        <v>395</v>
      </c>
      <c r="O59" s="23" t="s">
        <v>322</v>
      </c>
      <c r="P59" s="23" t="s">
        <v>3101</v>
      </c>
      <c r="Q59" s="23"/>
      <c r="R59" s="26">
        <v>41983.833333333336</v>
      </c>
      <c r="S59" s="23">
        <v>76527.5</v>
      </c>
      <c r="T59" s="23" t="s">
        <v>281</v>
      </c>
      <c r="U59" s="23" t="s">
        <v>283</v>
      </c>
      <c r="V59" s="23" t="s">
        <v>1701</v>
      </c>
      <c r="W59" s="23">
        <v>41984</v>
      </c>
      <c r="X59" s="23" t="s">
        <v>185</v>
      </c>
      <c r="Y59" s="23">
        <v>76527.5</v>
      </c>
      <c r="Z59" s="23"/>
      <c r="AA59" s="23">
        <v>41984</v>
      </c>
      <c r="AB59" s="23">
        <v>-76527.5</v>
      </c>
    </row>
    <row r="60" spans="1:28" x14ac:dyDescent="0.25">
      <c r="A60" s="23" t="s">
        <v>2995</v>
      </c>
      <c r="B60" s="23">
        <v>200000003</v>
      </c>
      <c r="C60" s="26">
        <v>41943.5466087963</v>
      </c>
      <c r="D60" s="26">
        <v>41943.5466087963</v>
      </c>
      <c r="E60" s="26"/>
      <c r="F60" s="23">
        <v>0</v>
      </c>
      <c r="G60" s="23">
        <v>1</v>
      </c>
      <c r="H60" s="23">
        <v>100000000</v>
      </c>
      <c r="I60" s="23" t="s">
        <v>2996</v>
      </c>
      <c r="J60" s="23">
        <v>200000001</v>
      </c>
      <c r="K60" s="23"/>
      <c r="L60" s="23" t="s">
        <v>2995</v>
      </c>
      <c r="M60" s="23" t="s">
        <v>1036</v>
      </c>
      <c r="N60" s="23" t="s">
        <v>549</v>
      </c>
      <c r="O60" s="23" t="s">
        <v>317</v>
      </c>
      <c r="P60" s="23" t="s">
        <v>3163</v>
      </c>
      <c r="Q60" s="23"/>
      <c r="R60" s="26">
        <v>41938.833333333336</v>
      </c>
      <c r="S60" s="23">
        <v>350</v>
      </c>
      <c r="T60" s="23" t="s">
        <v>281</v>
      </c>
      <c r="U60" s="23" t="s">
        <v>284</v>
      </c>
      <c r="V60" s="23" t="s">
        <v>1701</v>
      </c>
      <c r="W60" s="23">
        <v>41939</v>
      </c>
      <c r="X60" s="23" t="s">
        <v>192</v>
      </c>
      <c r="Y60" s="23">
        <v>350</v>
      </c>
      <c r="Z60" s="23"/>
      <c r="AA60" s="23">
        <v>41939</v>
      </c>
      <c r="AB60" s="23">
        <v>-350</v>
      </c>
    </row>
    <row r="61" spans="1:28" x14ac:dyDescent="0.25">
      <c r="A61" s="23" t="s">
        <v>1774</v>
      </c>
      <c r="B61" s="23">
        <v>200000002</v>
      </c>
      <c r="C61" s="26">
        <v>41914.524178240739</v>
      </c>
      <c r="D61" s="26">
        <v>41933.569537037038</v>
      </c>
      <c r="E61" s="26"/>
      <c r="F61" s="23">
        <v>0</v>
      </c>
      <c r="G61" s="23">
        <v>1</v>
      </c>
      <c r="H61" s="23">
        <v>200000000</v>
      </c>
      <c r="I61" s="23" t="s">
        <v>1775</v>
      </c>
      <c r="J61" s="23">
        <v>200000001</v>
      </c>
      <c r="K61" s="23"/>
      <c r="L61" s="23" t="s">
        <v>1774</v>
      </c>
      <c r="M61" s="23" t="s">
        <v>1776</v>
      </c>
      <c r="N61" s="23" t="s">
        <v>447</v>
      </c>
      <c r="O61" s="23" t="s">
        <v>294</v>
      </c>
      <c r="P61" s="23" t="s">
        <v>2497</v>
      </c>
      <c r="Q61" s="23"/>
      <c r="R61" s="26">
        <v>41753.833333333336</v>
      </c>
      <c r="S61" s="23">
        <v>26500</v>
      </c>
      <c r="T61" s="23" t="s">
        <v>281</v>
      </c>
      <c r="U61" s="23" t="s">
        <v>3593</v>
      </c>
      <c r="V61" s="23" t="s">
        <v>1698</v>
      </c>
      <c r="W61" s="23">
        <v>41754</v>
      </c>
      <c r="X61" s="23" t="s">
        <v>274</v>
      </c>
      <c r="Y61" s="23">
        <v>26500</v>
      </c>
      <c r="Z61" s="23"/>
      <c r="AA61" s="23">
        <v>41754</v>
      </c>
      <c r="AB61" s="23">
        <v>-26500</v>
      </c>
    </row>
    <row r="62" spans="1:28" x14ac:dyDescent="0.25">
      <c r="A62" s="23" t="s">
        <v>474</v>
      </c>
      <c r="B62" s="23">
        <v>200000001</v>
      </c>
      <c r="C62" s="26">
        <v>41814.35</v>
      </c>
      <c r="D62" s="26">
        <v>41933.569733796299</v>
      </c>
      <c r="E62" s="26"/>
      <c r="F62" s="23">
        <v>0</v>
      </c>
      <c r="G62" s="23">
        <v>1</v>
      </c>
      <c r="H62" s="23">
        <v>200000002</v>
      </c>
      <c r="I62" s="23"/>
      <c r="J62" s="23">
        <v>200000000</v>
      </c>
      <c r="K62" s="23"/>
      <c r="L62" s="23" t="s">
        <v>474</v>
      </c>
      <c r="M62" s="23" t="s">
        <v>475</v>
      </c>
      <c r="N62" s="23" t="s">
        <v>2793</v>
      </c>
      <c r="O62" s="23" t="s">
        <v>2794</v>
      </c>
      <c r="P62" s="23" t="s">
        <v>583</v>
      </c>
      <c r="Q62" s="23"/>
      <c r="R62" s="26">
        <v>41638.833333333336</v>
      </c>
      <c r="S62" s="23">
        <v>900000</v>
      </c>
      <c r="T62" s="23" t="s">
        <v>280</v>
      </c>
      <c r="U62" s="23" t="s">
        <v>282</v>
      </c>
      <c r="V62" s="23" t="s">
        <v>287</v>
      </c>
      <c r="W62" s="23">
        <v>41639</v>
      </c>
      <c r="X62" s="23" t="s">
        <v>181</v>
      </c>
      <c r="Y62" s="23"/>
      <c r="Z62" s="23">
        <v>900000</v>
      </c>
      <c r="AA62" s="23">
        <v>41639</v>
      </c>
      <c r="AB62" s="23">
        <v>900000</v>
      </c>
    </row>
    <row r="63" spans="1:28" x14ac:dyDescent="0.25">
      <c r="A63" s="23" t="s">
        <v>1178</v>
      </c>
      <c r="B63" s="23">
        <v>200000002</v>
      </c>
      <c r="C63" s="26">
        <v>41872.307627314818</v>
      </c>
      <c r="D63" s="26">
        <v>41933.569444444445</v>
      </c>
      <c r="E63" s="26"/>
      <c r="F63" s="23">
        <v>0</v>
      </c>
      <c r="G63" s="23">
        <v>1</v>
      </c>
      <c r="H63" s="23">
        <v>200000000</v>
      </c>
      <c r="I63" s="23" t="s">
        <v>1179</v>
      </c>
      <c r="J63" s="23">
        <v>200000001</v>
      </c>
      <c r="K63" s="23"/>
      <c r="L63" s="23" t="s">
        <v>1178</v>
      </c>
      <c r="M63" s="23" t="s">
        <v>1180</v>
      </c>
      <c r="N63" s="23" t="s">
        <v>937</v>
      </c>
      <c r="O63" s="23" t="s">
        <v>300</v>
      </c>
      <c r="P63" s="23" t="s">
        <v>1572</v>
      </c>
      <c r="Q63" s="23"/>
      <c r="R63" s="26"/>
      <c r="S63" s="23">
        <v>800000</v>
      </c>
      <c r="T63" s="23" t="s">
        <v>281</v>
      </c>
      <c r="U63" s="23" t="s">
        <v>3593</v>
      </c>
      <c r="V63" s="23" t="s">
        <v>1698</v>
      </c>
      <c r="W63" s="23"/>
      <c r="X63" s="23" t="s">
        <v>274</v>
      </c>
      <c r="Y63" s="23">
        <v>800000</v>
      </c>
      <c r="Z63" s="23"/>
      <c r="AA63" s="23"/>
      <c r="AB63" s="23">
        <v>-800000</v>
      </c>
    </row>
    <row r="64" spans="1:28" x14ac:dyDescent="0.25">
      <c r="A64" s="23" t="s">
        <v>2979</v>
      </c>
      <c r="B64" s="23">
        <v>200000000</v>
      </c>
      <c r="C64" s="26">
        <v>41943.425428240742</v>
      </c>
      <c r="D64" s="26">
        <v>41943.425428240742</v>
      </c>
      <c r="E64" s="26"/>
      <c r="F64" s="23">
        <v>0</v>
      </c>
      <c r="G64" s="23">
        <v>1</v>
      </c>
      <c r="H64" s="23">
        <v>200000000</v>
      </c>
      <c r="I64" s="23" t="s">
        <v>2980</v>
      </c>
      <c r="J64" s="23">
        <v>200000001</v>
      </c>
      <c r="K64" s="23"/>
      <c r="L64" s="23" t="s">
        <v>2979</v>
      </c>
      <c r="M64" s="23" t="s">
        <v>2981</v>
      </c>
      <c r="N64" s="23" t="s">
        <v>1749</v>
      </c>
      <c r="O64" s="23" t="s">
        <v>1750</v>
      </c>
      <c r="P64" s="23" t="s">
        <v>2982</v>
      </c>
      <c r="Q64" s="23"/>
      <c r="R64" s="26">
        <v>41946.833333333336</v>
      </c>
      <c r="S64" s="23">
        <v>19403.61</v>
      </c>
      <c r="T64" s="23" t="s">
        <v>281</v>
      </c>
      <c r="U64" s="23" t="s">
        <v>283</v>
      </c>
      <c r="V64" s="23" t="s">
        <v>1698</v>
      </c>
      <c r="W64" s="23">
        <v>41947</v>
      </c>
      <c r="X64" s="23" t="s">
        <v>185</v>
      </c>
      <c r="Y64" s="23">
        <v>19403.61</v>
      </c>
      <c r="Z64" s="23"/>
      <c r="AA64" s="23">
        <v>41947</v>
      </c>
      <c r="AB64" s="23">
        <v>-19403.61</v>
      </c>
    </row>
    <row r="65" spans="1:28" x14ac:dyDescent="0.25">
      <c r="A65" s="23" t="s">
        <v>3289</v>
      </c>
      <c r="B65" s="23">
        <v>200000003</v>
      </c>
      <c r="C65" s="26">
        <v>41953.518275462964</v>
      </c>
      <c r="D65" s="26">
        <v>41953.518275462964</v>
      </c>
      <c r="E65" s="26"/>
      <c r="F65" s="23">
        <v>0</v>
      </c>
      <c r="G65" s="23">
        <v>1</v>
      </c>
      <c r="H65" s="23">
        <v>100000000</v>
      </c>
      <c r="I65" s="23" t="s">
        <v>3290</v>
      </c>
      <c r="J65" s="23">
        <v>200000001</v>
      </c>
      <c r="K65" s="23"/>
      <c r="L65" s="23" t="s">
        <v>3289</v>
      </c>
      <c r="M65" s="23" t="s">
        <v>3291</v>
      </c>
      <c r="N65" s="23" t="s">
        <v>2131</v>
      </c>
      <c r="O65" s="23" t="s">
        <v>2132</v>
      </c>
      <c r="P65" s="23" t="s">
        <v>3300</v>
      </c>
      <c r="Q65" s="23"/>
      <c r="R65" s="26">
        <v>41955.833333333336</v>
      </c>
      <c r="S65" s="23">
        <v>600</v>
      </c>
      <c r="T65" s="23" t="s">
        <v>281</v>
      </c>
      <c r="U65" s="23" t="s">
        <v>284</v>
      </c>
      <c r="V65" s="23" t="s">
        <v>1701</v>
      </c>
      <c r="W65" s="23">
        <v>41956</v>
      </c>
      <c r="X65" s="23" t="s">
        <v>192</v>
      </c>
      <c r="Y65" s="23">
        <v>600</v>
      </c>
      <c r="Z65" s="23"/>
      <c r="AA65" s="23">
        <v>41956</v>
      </c>
      <c r="AB65" s="23">
        <v>-600</v>
      </c>
    </row>
    <row r="66" spans="1:28" x14ac:dyDescent="0.25">
      <c r="A66" s="23" t="s">
        <v>2273</v>
      </c>
      <c r="B66" s="23">
        <v>200000000</v>
      </c>
      <c r="C66" s="26">
        <v>41899.481423611112</v>
      </c>
      <c r="D66" s="26">
        <v>41949.663321759261</v>
      </c>
      <c r="E66" s="26"/>
      <c r="F66" s="23">
        <v>0</v>
      </c>
      <c r="G66" s="23">
        <v>1</v>
      </c>
      <c r="H66" s="23">
        <v>100000000</v>
      </c>
      <c r="I66" s="23" t="s">
        <v>2274</v>
      </c>
      <c r="J66" s="23">
        <v>200000001</v>
      </c>
      <c r="K66" s="23"/>
      <c r="L66" s="23" t="s">
        <v>2273</v>
      </c>
      <c r="M66" s="23" t="s">
        <v>2275</v>
      </c>
      <c r="N66" s="23" t="s">
        <v>1814</v>
      </c>
      <c r="O66" s="23" t="s">
        <v>1815</v>
      </c>
      <c r="P66" s="23" t="s">
        <v>2766</v>
      </c>
      <c r="Q66" s="23"/>
      <c r="R66" s="26">
        <v>41899.833333333336</v>
      </c>
      <c r="S66" s="23">
        <v>186019.98</v>
      </c>
      <c r="T66" s="23" t="s">
        <v>281</v>
      </c>
      <c r="U66" s="23" t="s">
        <v>283</v>
      </c>
      <c r="V66" s="23" t="s">
        <v>1701</v>
      </c>
      <c r="W66" s="23">
        <v>41900</v>
      </c>
      <c r="X66" s="23" t="s">
        <v>185</v>
      </c>
      <c r="Y66" s="23">
        <v>186019.98</v>
      </c>
      <c r="Z66" s="23"/>
      <c r="AA66" s="23">
        <v>41900</v>
      </c>
      <c r="AB66" s="23">
        <v>-186019.98</v>
      </c>
    </row>
    <row r="67" spans="1:28" x14ac:dyDescent="0.25">
      <c r="A67" s="23" t="s">
        <v>1884</v>
      </c>
      <c r="B67" s="23">
        <v>200000005</v>
      </c>
      <c r="C67" s="26">
        <v>41900.263703703706</v>
      </c>
      <c r="D67" s="26">
        <v>41933.569386574076</v>
      </c>
      <c r="E67" s="26"/>
      <c r="F67" s="23">
        <v>0</v>
      </c>
      <c r="G67" s="23">
        <v>1</v>
      </c>
      <c r="H67" s="23">
        <v>200000003</v>
      </c>
      <c r="I67" s="23" t="s">
        <v>1885</v>
      </c>
      <c r="J67" s="23">
        <v>200000000</v>
      </c>
      <c r="K67" s="23"/>
      <c r="L67" s="23" t="s">
        <v>1884</v>
      </c>
      <c r="M67" s="23" t="s">
        <v>1886</v>
      </c>
      <c r="N67" s="23" t="s">
        <v>447</v>
      </c>
      <c r="O67" s="23" t="s">
        <v>294</v>
      </c>
      <c r="P67" s="23" t="s">
        <v>2773</v>
      </c>
      <c r="Q67" s="23"/>
      <c r="R67" s="26">
        <v>41889.833333333336</v>
      </c>
      <c r="S67" s="23">
        <v>33</v>
      </c>
      <c r="T67" s="23" t="s">
        <v>280</v>
      </c>
      <c r="U67" s="23" t="s">
        <v>1703</v>
      </c>
      <c r="V67" s="23" t="s">
        <v>1699</v>
      </c>
      <c r="W67" s="23">
        <v>41890</v>
      </c>
      <c r="X67" s="23" t="s">
        <v>1694</v>
      </c>
      <c r="Y67" s="23"/>
      <c r="Z67" s="23">
        <v>29.7</v>
      </c>
      <c r="AA67" s="23">
        <v>41890</v>
      </c>
      <c r="AB67" s="23">
        <v>33</v>
      </c>
    </row>
    <row r="68" spans="1:28" x14ac:dyDescent="0.25">
      <c r="A68" s="23" t="s">
        <v>1720</v>
      </c>
      <c r="B68" s="23">
        <v>200000001</v>
      </c>
      <c r="C68" s="26">
        <v>41894.321736111109</v>
      </c>
      <c r="D68" s="26">
        <v>41933.569374999999</v>
      </c>
      <c r="E68" s="26"/>
      <c r="F68" s="23">
        <v>0</v>
      </c>
      <c r="G68" s="23">
        <v>1</v>
      </c>
      <c r="H68" s="23">
        <v>100000000</v>
      </c>
      <c r="I68" s="23" t="s">
        <v>1721</v>
      </c>
      <c r="J68" s="23">
        <v>200000000</v>
      </c>
      <c r="K68" s="23"/>
      <c r="L68" s="23" t="s">
        <v>1720</v>
      </c>
      <c r="M68" s="23" t="s">
        <v>1722</v>
      </c>
      <c r="N68" s="23" t="s">
        <v>541</v>
      </c>
      <c r="O68" s="23" t="s">
        <v>347</v>
      </c>
      <c r="P68" s="23" t="s">
        <v>2400</v>
      </c>
      <c r="Q68" s="23"/>
      <c r="R68" s="26">
        <v>41893.833333333336</v>
      </c>
      <c r="S68" s="23">
        <v>27480</v>
      </c>
      <c r="T68" s="23" t="s">
        <v>280</v>
      </c>
      <c r="U68" s="23" t="s">
        <v>282</v>
      </c>
      <c r="V68" s="23" t="s">
        <v>1701</v>
      </c>
      <c r="W68" s="23">
        <v>41894</v>
      </c>
      <c r="X68" s="23" t="s">
        <v>181</v>
      </c>
      <c r="Y68" s="23"/>
      <c r="Z68" s="23">
        <v>27480</v>
      </c>
      <c r="AA68" s="23">
        <v>41894</v>
      </c>
      <c r="AB68" s="23">
        <v>27480</v>
      </c>
    </row>
    <row r="69" spans="1:28" x14ac:dyDescent="0.25">
      <c r="A69" s="23" t="s">
        <v>1086</v>
      </c>
      <c r="B69" s="23">
        <v>200000001</v>
      </c>
      <c r="C69" s="26">
        <v>41870.515740740739</v>
      </c>
      <c r="D69" s="26">
        <v>41933.569432870368</v>
      </c>
      <c r="E69" s="26"/>
      <c r="F69" s="23">
        <v>0</v>
      </c>
      <c r="G69" s="23">
        <v>1</v>
      </c>
      <c r="H69" s="23">
        <v>200000003</v>
      </c>
      <c r="I69" s="23" t="s">
        <v>1087</v>
      </c>
      <c r="J69" s="23">
        <v>200000000</v>
      </c>
      <c r="K69" s="23"/>
      <c r="L69" s="23" t="s">
        <v>1086</v>
      </c>
      <c r="M69" s="23" t="s">
        <v>1088</v>
      </c>
      <c r="N69" s="23" t="s">
        <v>536</v>
      </c>
      <c r="O69" s="23" t="s">
        <v>264</v>
      </c>
      <c r="P69" s="23" t="s">
        <v>1089</v>
      </c>
      <c r="Q69" s="23"/>
      <c r="R69" s="26">
        <v>41751.833333333336</v>
      </c>
      <c r="S69" s="23">
        <v>18000</v>
      </c>
      <c r="T69" s="23" t="s">
        <v>280</v>
      </c>
      <c r="U69" s="23" t="s">
        <v>282</v>
      </c>
      <c r="V69" s="23" t="s">
        <v>1699</v>
      </c>
      <c r="W69" s="23">
        <v>41752</v>
      </c>
      <c r="X69" s="23" t="s">
        <v>181</v>
      </c>
      <c r="Y69" s="23"/>
      <c r="Z69" s="23">
        <v>18000</v>
      </c>
      <c r="AA69" s="23">
        <v>41752</v>
      </c>
      <c r="AB69" s="23">
        <v>18000</v>
      </c>
    </row>
    <row r="70" spans="1:28" x14ac:dyDescent="0.25">
      <c r="A70" s="23" t="s">
        <v>1401</v>
      </c>
      <c r="B70" s="23">
        <v>200000000</v>
      </c>
      <c r="C70" s="26">
        <v>41870.504918981482</v>
      </c>
      <c r="D70" s="26">
        <v>41933.542962962965</v>
      </c>
      <c r="E70" s="26"/>
      <c r="F70" s="23">
        <v>0</v>
      </c>
      <c r="G70" s="23">
        <v>1</v>
      </c>
      <c r="H70" s="23">
        <v>200000003</v>
      </c>
      <c r="I70" s="23" t="s">
        <v>1233</v>
      </c>
      <c r="J70" s="23">
        <v>200000001</v>
      </c>
      <c r="K70" s="23"/>
      <c r="L70" s="23" t="s">
        <v>1401</v>
      </c>
      <c r="M70" s="23" t="s">
        <v>444</v>
      </c>
      <c r="N70" s="23" t="s">
        <v>395</v>
      </c>
      <c r="O70" s="23" t="s">
        <v>322</v>
      </c>
      <c r="P70" s="23" t="s">
        <v>1402</v>
      </c>
      <c r="Q70" s="23"/>
      <c r="R70" s="26"/>
      <c r="S70" s="23">
        <v>199655.01</v>
      </c>
      <c r="T70" s="23" t="s">
        <v>281</v>
      </c>
      <c r="U70" s="23" t="s">
        <v>283</v>
      </c>
      <c r="V70" s="23" t="s">
        <v>1699</v>
      </c>
      <c r="W70" s="23"/>
      <c r="X70" s="23" t="s">
        <v>185</v>
      </c>
      <c r="Y70" s="23">
        <v>199655.01</v>
      </c>
      <c r="Z70" s="23"/>
      <c r="AA70" s="23"/>
      <c r="AB70" s="23">
        <v>-199655.01</v>
      </c>
    </row>
    <row r="71" spans="1:28" x14ac:dyDescent="0.25">
      <c r="A71" s="23" t="s">
        <v>1774</v>
      </c>
      <c r="B71" s="23">
        <v>200000000</v>
      </c>
      <c r="C71" s="26">
        <v>41914.523738425924</v>
      </c>
      <c r="D71" s="26">
        <v>41933.54310185185</v>
      </c>
      <c r="E71" s="26"/>
      <c r="F71" s="23">
        <v>0</v>
      </c>
      <c r="G71" s="23">
        <v>1</v>
      </c>
      <c r="H71" s="23">
        <v>200000000</v>
      </c>
      <c r="I71" s="23" t="s">
        <v>1775</v>
      </c>
      <c r="J71" s="23">
        <v>200000001</v>
      </c>
      <c r="K71" s="23"/>
      <c r="L71" s="23" t="s">
        <v>1774</v>
      </c>
      <c r="M71" s="23" t="s">
        <v>1776</v>
      </c>
      <c r="N71" s="23" t="s">
        <v>1814</v>
      </c>
      <c r="O71" s="23" t="s">
        <v>1815</v>
      </c>
      <c r="P71" s="23" t="s">
        <v>2673</v>
      </c>
      <c r="Q71" s="23"/>
      <c r="R71" s="26">
        <v>41778.833333333336</v>
      </c>
      <c r="S71" s="23">
        <v>4066.24</v>
      </c>
      <c r="T71" s="23" t="s">
        <v>281</v>
      </c>
      <c r="U71" s="23" t="s">
        <v>283</v>
      </c>
      <c r="V71" s="23" t="s">
        <v>1698</v>
      </c>
      <c r="W71" s="23">
        <v>41779</v>
      </c>
      <c r="X71" s="23" t="s">
        <v>185</v>
      </c>
      <c r="Y71" s="23">
        <v>4066.24</v>
      </c>
      <c r="Z71" s="23"/>
      <c r="AA71" s="23">
        <v>41779</v>
      </c>
      <c r="AB71" s="23">
        <v>-4066.24</v>
      </c>
    </row>
    <row r="72" spans="1:28" x14ac:dyDescent="0.25">
      <c r="A72" s="23" t="s">
        <v>1760</v>
      </c>
      <c r="B72" s="23">
        <v>200000000</v>
      </c>
      <c r="C72" s="26">
        <v>41919.29415509259</v>
      </c>
      <c r="D72" s="26">
        <v>41933.441782407404</v>
      </c>
      <c r="E72" s="26"/>
      <c r="F72" s="23">
        <v>0</v>
      </c>
      <c r="G72" s="23">
        <v>1</v>
      </c>
      <c r="H72" s="23">
        <v>200000000</v>
      </c>
      <c r="I72" s="23" t="s">
        <v>1761</v>
      </c>
      <c r="J72" s="23">
        <v>200000001</v>
      </c>
      <c r="K72" s="23"/>
      <c r="L72" s="23" t="s">
        <v>1760</v>
      </c>
      <c r="M72" s="23" t="s">
        <v>1762</v>
      </c>
      <c r="N72" s="23" t="s">
        <v>395</v>
      </c>
      <c r="O72" s="23" t="s">
        <v>322</v>
      </c>
      <c r="P72" s="23" t="s">
        <v>2748</v>
      </c>
      <c r="Q72" s="23"/>
      <c r="R72" s="26">
        <v>41960.833333333336</v>
      </c>
      <c r="S72" s="23">
        <v>17780</v>
      </c>
      <c r="T72" s="23" t="s">
        <v>281</v>
      </c>
      <c r="U72" s="23" t="s">
        <v>283</v>
      </c>
      <c r="V72" s="23" t="s">
        <v>1698</v>
      </c>
      <c r="W72" s="23">
        <v>41961</v>
      </c>
      <c r="X72" s="23" t="s">
        <v>185</v>
      </c>
      <c r="Y72" s="23">
        <v>17780</v>
      </c>
      <c r="Z72" s="23"/>
      <c r="AA72" s="23">
        <v>41961</v>
      </c>
      <c r="AB72" s="23">
        <v>-17780</v>
      </c>
    </row>
    <row r="73" spans="1:28" x14ac:dyDescent="0.25">
      <c r="A73" s="23" t="s">
        <v>1160</v>
      </c>
      <c r="B73" s="23">
        <v>200000002</v>
      </c>
      <c r="C73" s="26">
        <v>41876.281111111108</v>
      </c>
      <c r="D73" s="26">
        <v>41933.569398148145</v>
      </c>
      <c r="E73" s="26"/>
      <c r="F73" s="23">
        <v>0</v>
      </c>
      <c r="G73" s="23">
        <v>1</v>
      </c>
      <c r="H73" s="23">
        <v>200000003</v>
      </c>
      <c r="I73" s="23" t="s">
        <v>1161</v>
      </c>
      <c r="J73" s="23">
        <v>200000001</v>
      </c>
      <c r="K73" s="23"/>
      <c r="L73" s="23" t="s">
        <v>1160</v>
      </c>
      <c r="M73" s="23" t="s">
        <v>1092</v>
      </c>
      <c r="N73" s="23" t="s">
        <v>436</v>
      </c>
      <c r="O73" s="23" t="s">
        <v>309</v>
      </c>
      <c r="P73" s="23" t="s">
        <v>1162</v>
      </c>
      <c r="Q73" s="23"/>
      <c r="R73" s="26"/>
      <c r="S73" s="23">
        <v>3000</v>
      </c>
      <c r="T73" s="23" t="s">
        <v>281</v>
      </c>
      <c r="U73" s="23" t="s">
        <v>3593</v>
      </c>
      <c r="V73" s="23" t="s">
        <v>1699</v>
      </c>
      <c r="W73" s="23"/>
      <c r="X73" s="23" t="s">
        <v>274</v>
      </c>
      <c r="Y73" s="23">
        <v>3000</v>
      </c>
      <c r="Z73" s="23"/>
      <c r="AA73" s="23"/>
      <c r="AB73" s="23">
        <v>-3000</v>
      </c>
    </row>
    <row r="74" spans="1:28" x14ac:dyDescent="0.25">
      <c r="A74" s="23" t="s">
        <v>1310</v>
      </c>
      <c r="B74" s="23">
        <v>200000001</v>
      </c>
      <c r="C74" s="26">
        <v>41871.294490740744</v>
      </c>
      <c r="D74" s="26">
        <v>41933.569421296299</v>
      </c>
      <c r="E74" s="26"/>
      <c r="F74" s="23">
        <v>0</v>
      </c>
      <c r="G74" s="23">
        <v>1</v>
      </c>
      <c r="H74" s="23">
        <v>200000000</v>
      </c>
      <c r="I74" s="23" t="s">
        <v>1311</v>
      </c>
      <c r="J74" s="23">
        <v>200000000</v>
      </c>
      <c r="K74" s="23"/>
      <c r="L74" s="23" t="s">
        <v>1310</v>
      </c>
      <c r="M74" s="23" t="s">
        <v>444</v>
      </c>
      <c r="N74" s="23" t="s">
        <v>1497</v>
      </c>
      <c r="O74" s="23" t="s">
        <v>1498</v>
      </c>
      <c r="P74" s="23" t="s">
        <v>1499</v>
      </c>
      <c r="Q74" s="23"/>
      <c r="R74" s="26"/>
      <c r="S74" s="23">
        <v>22610</v>
      </c>
      <c r="T74" s="23" t="s">
        <v>280</v>
      </c>
      <c r="U74" s="23" t="s">
        <v>282</v>
      </c>
      <c r="V74" s="23" t="s">
        <v>1698</v>
      </c>
      <c r="W74" s="23"/>
      <c r="X74" s="23" t="s">
        <v>181</v>
      </c>
      <c r="Y74" s="23"/>
      <c r="Z74" s="23">
        <v>22610</v>
      </c>
      <c r="AA74" s="23"/>
      <c r="AB74" s="23">
        <v>22610</v>
      </c>
    </row>
    <row r="75" spans="1:28" x14ac:dyDescent="0.25">
      <c r="A75" s="23" t="s">
        <v>3146</v>
      </c>
      <c r="B75" s="23">
        <v>200000001</v>
      </c>
      <c r="C75" s="26">
        <v>41936.404560185183</v>
      </c>
      <c r="D75" s="26">
        <v>41936.404560185183</v>
      </c>
      <c r="E75" s="26"/>
      <c r="F75" s="23">
        <v>0</v>
      </c>
      <c r="G75" s="23">
        <v>1</v>
      </c>
      <c r="H75" s="23">
        <v>200000000</v>
      </c>
      <c r="I75" s="23" t="s">
        <v>3147</v>
      </c>
      <c r="J75" s="23">
        <v>200000000</v>
      </c>
      <c r="K75" s="23"/>
      <c r="L75" s="23" t="s">
        <v>3146</v>
      </c>
      <c r="M75" s="23" t="s">
        <v>3148</v>
      </c>
      <c r="N75" s="23" t="s">
        <v>2390</v>
      </c>
      <c r="O75" s="23" t="s">
        <v>2391</v>
      </c>
      <c r="P75" s="23" t="s">
        <v>3149</v>
      </c>
      <c r="Q75" s="23"/>
      <c r="R75" s="26">
        <v>41988.833333333336</v>
      </c>
      <c r="S75" s="23">
        <v>72136.67</v>
      </c>
      <c r="T75" s="23" t="s">
        <v>280</v>
      </c>
      <c r="U75" s="23" t="s">
        <v>282</v>
      </c>
      <c r="V75" s="23" t="s">
        <v>1698</v>
      </c>
      <c r="W75" s="23">
        <v>41989</v>
      </c>
      <c r="X75" s="23" t="s">
        <v>181</v>
      </c>
      <c r="Y75" s="23"/>
      <c r="Z75" s="23">
        <v>72136.67</v>
      </c>
      <c r="AA75" s="23">
        <v>41989</v>
      </c>
      <c r="AB75" s="23">
        <v>72136.67</v>
      </c>
    </row>
    <row r="76" spans="1:28" x14ac:dyDescent="0.25">
      <c r="A76" s="23" t="s">
        <v>1415</v>
      </c>
      <c r="B76" s="23">
        <v>200000001</v>
      </c>
      <c r="C76" s="26">
        <v>41871.474537037036</v>
      </c>
      <c r="D76" s="26">
        <v>41933.569502314815</v>
      </c>
      <c r="E76" s="26"/>
      <c r="F76" s="23">
        <v>1</v>
      </c>
      <c r="G76" s="23">
        <v>2</v>
      </c>
      <c r="H76" s="23">
        <v>200000000</v>
      </c>
      <c r="I76" s="23" t="s">
        <v>2096</v>
      </c>
      <c r="J76" s="23">
        <v>200000000</v>
      </c>
      <c r="K76" s="23"/>
      <c r="L76" s="23" t="s">
        <v>1415</v>
      </c>
      <c r="M76" s="23" t="s">
        <v>1416</v>
      </c>
      <c r="N76" s="23" t="s">
        <v>1417</v>
      </c>
      <c r="O76" s="23" t="s">
        <v>1418</v>
      </c>
      <c r="P76" s="23" t="s">
        <v>1669</v>
      </c>
      <c r="Q76" s="23"/>
      <c r="R76" s="26">
        <v>41823.833333333336</v>
      </c>
      <c r="S76" s="23">
        <v>150000</v>
      </c>
      <c r="T76" s="23" t="s">
        <v>280</v>
      </c>
      <c r="U76" s="23" t="s">
        <v>282</v>
      </c>
      <c r="V76" s="23" t="s">
        <v>1698</v>
      </c>
      <c r="W76" s="23">
        <v>41824</v>
      </c>
      <c r="X76" s="23" t="s">
        <v>181</v>
      </c>
      <c r="Y76" s="23"/>
      <c r="Z76" s="23">
        <v>150000</v>
      </c>
      <c r="AA76" s="23">
        <v>41824</v>
      </c>
      <c r="AB76" s="23">
        <v>150000</v>
      </c>
    </row>
    <row r="77" spans="1:28" x14ac:dyDescent="0.25">
      <c r="A77" s="23" t="s">
        <v>1157</v>
      </c>
      <c r="B77" s="23">
        <v>200000001</v>
      </c>
      <c r="C77" s="26">
        <v>41870.453657407408</v>
      </c>
      <c r="D77" s="26">
        <v>41933.569432870368</v>
      </c>
      <c r="E77" s="26"/>
      <c r="F77" s="23">
        <v>0</v>
      </c>
      <c r="G77" s="23">
        <v>1</v>
      </c>
      <c r="H77" s="23">
        <v>200000000</v>
      </c>
      <c r="I77" s="23" t="s">
        <v>2155</v>
      </c>
      <c r="J77" s="23">
        <v>200000000</v>
      </c>
      <c r="K77" s="23"/>
      <c r="L77" s="23" t="s">
        <v>1157</v>
      </c>
      <c r="M77" s="23" t="s">
        <v>1158</v>
      </c>
      <c r="N77" s="23" t="s">
        <v>536</v>
      </c>
      <c r="O77" s="23" t="s">
        <v>264</v>
      </c>
      <c r="P77" s="23" t="s">
        <v>1397</v>
      </c>
      <c r="Q77" s="23"/>
      <c r="R77" s="26">
        <v>41724.833333333336</v>
      </c>
      <c r="S77" s="23">
        <v>34835</v>
      </c>
      <c r="T77" s="23" t="s">
        <v>280</v>
      </c>
      <c r="U77" s="23" t="s">
        <v>282</v>
      </c>
      <c r="V77" s="23" t="s">
        <v>1698</v>
      </c>
      <c r="W77" s="23">
        <v>41725</v>
      </c>
      <c r="X77" s="23" t="s">
        <v>181</v>
      </c>
      <c r="Y77" s="23"/>
      <c r="Z77" s="23">
        <v>34835</v>
      </c>
      <c r="AA77" s="23">
        <v>41725</v>
      </c>
      <c r="AB77" s="23">
        <v>34835</v>
      </c>
    </row>
    <row r="78" spans="1:28" x14ac:dyDescent="0.25">
      <c r="A78" s="23" t="s">
        <v>684</v>
      </c>
      <c r="B78" s="23">
        <v>200000001</v>
      </c>
      <c r="C78" s="26">
        <v>41858.347546296296</v>
      </c>
      <c r="D78" s="26">
        <v>41933.569467592592</v>
      </c>
      <c r="E78" s="26"/>
      <c r="F78" s="23">
        <v>0</v>
      </c>
      <c r="G78" s="23">
        <v>1</v>
      </c>
      <c r="H78" s="23">
        <v>200000003</v>
      </c>
      <c r="I78" s="23" t="s">
        <v>685</v>
      </c>
      <c r="J78" s="23">
        <v>200000000</v>
      </c>
      <c r="K78" s="23"/>
      <c r="L78" s="23" t="s">
        <v>684</v>
      </c>
      <c r="M78" s="23" t="s">
        <v>686</v>
      </c>
      <c r="N78" s="23" t="s">
        <v>687</v>
      </c>
      <c r="O78" s="23" t="s">
        <v>303</v>
      </c>
      <c r="P78" s="23" t="s">
        <v>688</v>
      </c>
      <c r="Q78" s="23"/>
      <c r="R78" s="26"/>
      <c r="S78" s="23">
        <v>34850</v>
      </c>
      <c r="T78" s="23" t="s">
        <v>280</v>
      </c>
      <c r="U78" s="23" t="s">
        <v>282</v>
      </c>
      <c r="V78" s="23" t="s">
        <v>1699</v>
      </c>
      <c r="W78" s="23"/>
      <c r="X78" s="23" t="s">
        <v>181</v>
      </c>
      <c r="Y78" s="23"/>
      <c r="Z78" s="23">
        <v>34850</v>
      </c>
      <c r="AA78" s="23"/>
      <c r="AB78" s="23">
        <v>34850</v>
      </c>
    </row>
    <row r="79" spans="1:28" x14ac:dyDescent="0.25">
      <c r="A79" s="23" t="s">
        <v>1256</v>
      </c>
      <c r="B79" s="23">
        <v>200000001</v>
      </c>
      <c r="C79" s="26">
        <v>41872.569282407407</v>
      </c>
      <c r="D79" s="26">
        <v>41933.569409722222</v>
      </c>
      <c r="E79" s="26"/>
      <c r="F79" s="23">
        <v>0</v>
      </c>
      <c r="G79" s="23">
        <v>1</v>
      </c>
      <c r="H79" s="23">
        <v>200000000</v>
      </c>
      <c r="I79" s="23" t="s">
        <v>1257</v>
      </c>
      <c r="J79" s="23">
        <v>200000000</v>
      </c>
      <c r="K79" s="23"/>
      <c r="L79" s="23" t="s">
        <v>1256</v>
      </c>
      <c r="M79" s="23" t="s">
        <v>2303</v>
      </c>
      <c r="N79" s="23" t="s">
        <v>1123</v>
      </c>
      <c r="O79" s="23" t="s">
        <v>1124</v>
      </c>
      <c r="P79" s="23" t="s">
        <v>1258</v>
      </c>
      <c r="Q79" s="23"/>
      <c r="R79" s="26">
        <v>41892.833333333336</v>
      </c>
      <c r="S79" s="23">
        <v>36300</v>
      </c>
      <c r="T79" s="23" t="s">
        <v>280</v>
      </c>
      <c r="U79" s="23" t="s">
        <v>282</v>
      </c>
      <c r="V79" s="23" t="s">
        <v>1698</v>
      </c>
      <c r="W79" s="23">
        <v>41893</v>
      </c>
      <c r="X79" s="23" t="s">
        <v>181</v>
      </c>
      <c r="Y79" s="23"/>
      <c r="Z79" s="23">
        <v>36300</v>
      </c>
      <c r="AA79" s="23">
        <v>41893</v>
      </c>
      <c r="AB79" s="23">
        <v>36300</v>
      </c>
    </row>
    <row r="80" spans="1:28" x14ac:dyDescent="0.25">
      <c r="A80" s="23" t="s">
        <v>684</v>
      </c>
      <c r="B80" s="23">
        <v>200000000</v>
      </c>
      <c r="C80" s="26">
        <v>41858.349351851852</v>
      </c>
      <c r="D80" s="26">
        <v>41933.543009259258</v>
      </c>
      <c r="E80" s="26"/>
      <c r="F80" s="23">
        <v>0</v>
      </c>
      <c r="G80" s="23">
        <v>1</v>
      </c>
      <c r="H80" s="23">
        <v>200000001</v>
      </c>
      <c r="I80" s="23" t="s">
        <v>685</v>
      </c>
      <c r="J80" s="23">
        <v>200000001</v>
      </c>
      <c r="K80" s="23"/>
      <c r="L80" s="23" t="s">
        <v>684</v>
      </c>
      <c r="M80" s="23" t="s">
        <v>686</v>
      </c>
      <c r="N80" s="23" t="s">
        <v>395</v>
      </c>
      <c r="O80" s="23" t="s">
        <v>322</v>
      </c>
      <c r="P80" s="23" t="s">
        <v>804</v>
      </c>
      <c r="Q80" s="23"/>
      <c r="R80" s="26"/>
      <c r="S80" s="23">
        <v>29622.5</v>
      </c>
      <c r="T80" s="23" t="s">
        <v>281</v>
      </c>
      <c r="U80" s="23" t="s">
        <v>283</v>
      </c>
      <c r="V80" s="23" t="s">
        <v>1702</v>
      </c>
      <c r="W80" s="23"/>
      <c r="X80" s="23" t="s">
        <v>185</v>
      </c>
      <c r="Y80" s="23">
        <v>29622.5</v>
      </c>
      <c r="Z80" s="23"/>
      <c r="AA80" s="23"/>
      <c r="AB80" s="23">
        <v>-29622.5</v>
      </c>
    </row>
    <row r="81" spans="1:28" x14ac:dyDescent="0.25">
      <c r="A81" s="23" t="s">
        <v>605</v>
      </c>
      <c r="B81" s="23">
        <v>200000001</v>
      </c>
      <c r="C81" s="26">
        <v>41858.392581018517</v>
      </c>
      <c r="D81" s="26">
        <v>41933.569594907407</v>
      </c>
      <c r="E81" s="26"/>
      <c r="F81" s="23">
        <v>0</v>
      </c>
      <c r="G81" s="23">
        <v>1</v>
      </c>
      <c r="H81" s="23">
        <v>200000003</v>
      </c>
      <c r="I81" s="23" t="s">
        <v>606</v>
      </c>
      <c r="J81" s="23">
        <v>200000000</v>
      </c>
      <c r="K81" s="23"/>
      <c r="L81" s="23" t="s">
        <v>605</v>
      </c>
      <c r="M81" s="23" t="s">
        <v>607</v>
      </c>
      <c r="N81" s="23" t="s">
        <v>764</v>
      </c>
      <c r="O81" s="23" t="s">
        <v>298</v>
      </c>
      <c r="P81" s="23" t="s">
        <v>765</v>
      </c>
      <c r="Q81" s="23"/>
      <c r="R81" s="26"/>
      <c r="S81" s="23">
        <v>123000</v>
      </c>
      <c r="T81" s="23" t="s">
        <v>280</v>
      </c>
      <c r="U81" s="23" t="s">
        <v>282</v>
      </c>
      <c r="V81" s="23" t="s">
        <v>1699</v>
      </c>
      <c r="W81" s="23"/>
      <c r="X81" s="23" t="s">
        <v>181</v>
      </c>
      <c r="Y81" s="23"/>
      <c r="Z81" s="23">
        <v>123000</v>
      </c>
      <c r="AA81" s="23"/>
      <c r="AB81" s="23">
        <v>123000</v>
      </c>
    </row>
    <row r="82" spans="1:28" x14ac:dyDescent="0.25">
      <c r="A82" s="23" t="s">
        <v>460</v>
      </c>
      <c r="B82" s="23">
        <v>200000000</v>
      </c>
      <c r="C82" s="26">
        <v>41957.340497685182</v>
      </c>
      <c r="D82" s="26">
        <v>41957.340497685182</v>
      </c>
      <c r="E82" s="26"/>
      <c r="F82" s="23">
        <v>0</v>
      </c>
      <c r="G82" s="23">
        <v>1</v>
      </c>
      <c r="H82" s="23">
        <v>200000000</v>
      </c>
      <c r="I82" s="23" t="s">
        <v>2198</v>
      </c>
      <c r="J82" s="23">
        <v>200000001</v>
      </c>
      <c r="K82" s="23"/>
      <c r="L82" s="23" t="s">
        <v>460</v>
      </c>
      <c r="M82" s="23" t="s">
        <v>461</v>
      </c>
      <c r="N82" s="23" t="s">
        <v>395</v>
      </c>
      <c r="O82" s="23" t="s">
        <v>322</v>
      </c>
      <c r="P82" s="23" t="s">
        <v>3508</v>
      </c>
      <c r="Q82" s="23"/>
      <c r="R82" s="26">
        <v>41871.833333333336</v>
      </c>
      <c r="S82" s="23">
        <v>325951</v>
      </c>
      <c r="T82" s="23" t="s">
        <v>281</v>
      </c>
      <c r="U82" s="23" t="s">
        <v>283</v>
      </c>
      <c r="V82" s="23" t="s">
        <v>1698</v>
      </c>
      <c r="W82" s="23">
        <v>41872</v>
      </c>
      <c r="X82" s="23" t="s">
        <v>185</v>
      </c>
      <c r="Y82" s="23">
        <v>325951</v>
      </c>
      <c r="Z82" s="23"/>
      <c r="AA82" s="23">
        <v>41872</v>
      </c>
      <c r="AB82" s="23">
        <v>-325951</v>
      </c>
    </row>
    <row r="83" spans="1:28" x14ac:dyDescent="0.25">
      <c r="A83" s="23" t="s">
        <v>1636</v>
      </c>
      <c r="B83" s="23">
        <v>200000001</v>
      </c>
      <c r="C83" s="26">
        <v>41870.321701388886</v>
      </c>
      <c r="D83" s="26">
        <v>41933.569444444445</v>
      </c>
      <c r="E83" s="26"/>
      <c r="F83" s="23">
        <v>0</v>
      </c>
      <c r="G83" s="23">
        <v>1</v>
      </c>
      <c r="H83" s="23">
        <v>200000000</v>
      </c>
      <c r="I83" s="23" t="s">
        <v>785</v>
      </c>
      <c r="J83" s="23">
        <v>200000000</v>
      </c>
      <c r="K83" s="23"/>
      <c r="L83" s="23" t="s">
        <v>1636</v>
      </c>
      <c r="M83" s="23" t="s">
        <v>566</v>
      </c>
      <c r="N83" s="23" t="s">
        <v>567</v>
      </c>
      <c r="O83" s="23" t="s">
        <v>333</v>
      </c>
      <c r="P83" s="23" t="s">
        <v>1637</v>
      </c>
      <c r="Q83" s="23"/>
      <c r="R83" s="26">
        <v>41843.833333333336</v>
      </c>
      <c r="S83" s="23">
        <v>31514.97</v>
      </c>
      <c r="T83" s="23" t="s">
        <v>280</v>
      </c>
      <c r="U83" s="23" t="s">
        <v>282</v>
      </c>
      <c r="V83" s="23" t="s">
        <v>1698</v>
      </c>
      <c r="W83" s="23">
        <v>41844</v>
      </c>
      <c r="X83" s="23" t="s">
        <v>181</v>
      </c>
      <c r="Y83" s="23"/>
      <c r="Z83" s="23">
        <v>31514.97</v>
      </c>
      <c r="AA83" s="23">
        <v>41844</v>
      </c>
      <c r="AB83" s="23">
        <v>31514.97</v>
      </c>
    </row>
    <row r="84" spans="1:28" x14ac:dyDescent="0.25">
      <c r="A84" s="23" t="s">
        <v>988</v>
      </c>
      <c r="B84" s="23">
        <v>200000001</v>
      </c>
      <c r="C84" s="26">
        <v>41866.52138888889</v>
      </c>
      <c r="D84" s="26">
        <v>41933.569444444445</v>
      </c>
      <c r="E84" s="26"/>
      <c r="F84" s="23">
        <v>0</v>
      </c>
      <c r="G84" s="23">
        <v>1</v>
      </c>
      <c r="H84" s="23">
        <v>200000003</v>
      </c>
      <c r="I84" s="23" t="s">
        <v>989</v>
      </c>
      <c r="J84" s="23">
        <v>200000000</v>
      </c>
      <c r="K84" s="23"/>
      <c r="L84" s="23" t="s">
        <v>988</v>
      </c>
      <c r="M84" s="23" t="s">
        <v>444</v>
      </c>
      <c r="N84" s="23" t="s">
        <v>1022</v>
      </c>
      <c r="O84" s="23" t="s">
        <v>1023</v>
      </c>
      <c r="P84" s="23" t="s">
        <v>1024</v>
      </c>
      <c r="Q84" s="23"/>
      <c r="R84" s="26">
        <v>41878.833333333336</v>
      </c>
      <c r="S84" s="23">
        <v>10725</v>
      </c>
      <c r="T84" s="23" t="s">
        <v>280</v>
      </c>
      <c r="U84" s="23" t="s">
        <v>282</v>
      </c>
      <c r="V84" s="23" t="s">
        <v>1699</v>
      </c>
      <c r="W84" s="23">
        <v>41879</v>
      </c>
      <c r="X84" s="23" t="s">
        <v>181</v>
      </c>
      <c r="Y84" s="23"/>
      <c r="Z84" s="23">
        <v>10725</v>
      </c>
      <c r="AA84" s="23">
        <v>41879</v>
      </c>
      <c r="AB84" s="23">
        <v>10725</v>
      </c>
    </row>
    <row r="85" spans="1:28" x14ac:dyDescent="0.25">
      <c r="A85" s="23" t="s">
        <v>1148</v>
      </c>
      <c r="B85" s="23">
        <v>200000000</v>
      </c>
      <c r="C85" s="26">
        <v>41876.294803240744</v>
      </c>
      <c r="D85" s="26">
        <v>41933.542939814812</v>
      </c>
      <c r="E85" s="26"/>
      <c r="F85" s="23">
        <v>0</v>
      </c>
      <c r="G85" s="23">
        <v>1</v>
      </c>
      <c r="H85" s="23">
        <v>200000003</v>
      </c>
      <c r="I85" s="23" t="s">
        <v>1149</v>
      </c>
      <c r="J85" s="23">
        <v>200000001</v>
      </c>
      <c r="K85" s="23"/>
      <c r="L85" s="23" t="s">
        <v>1148</v>
      </c>
      <c r="M85" s="23" t="s">
        <v>1150</v>
      </c>
      <c r="N85" s="23" t="s">
        <v>395</v>
      </c>
      <c r="O85" s="23" t="s">
        <v>322</v>
      </c>
      <c r="P85" s="23" t="s">
        <v>1151</v>
      </c>
      <c r="Q85" s="23"/>
      <c r="R85" s="26"/>
      <c r="S85" s="23">
        <v>182400</v>
      </c>
      <c r="T85" s="23" t="s">
        <v>281</v>
      </c>
      <c r="U85" s="23" t="s">
        <v>283</v>
      </c>
      <c r="V85" s="23" t="s">
        <v>1699</v>
      </c>
      <c r="W85" s="23"/>
      <c r="X85" s="23" t="s">
        <v>185</v>
      </c>
      <c r="Y85" s="23">
        <v>182400</v>
      </c>
      <c r="Z85" s="23"/>
      <c r="AA85" s="23"/>
      <c r="AB85" s="23">
        <v>-182400</v>
      </c>
    </row>
    <row r="86" spans="1:28" x14ac:dyDescent="0.25">
      <c r="A86" s="23" t="s">
        <v>2393</v>
      </c>
      <c r="B86" s="23">
        <v>200000002</v>
      </c>
      <c r="C86" s="26">
        <v>41934.331921296296</v>
      </c>
      <c r="D86" s="26">
        <v>41934.332037037035</v>
      </c>
      <c r="E86" s="26"/>
      <c r="F86" s="23">
        <v>0</v>
      </c>
      <c r="G86" s="23">
        <v>1</v>
      </c>
      <c r="H86" s="23">
        <v>200000003</v>
      </c>
      <c r="I86" s="23" t="s">
        <v>2394</v>
      </c>
      <c r="J86" s="23">
        <v>200000001</v>
      </c>
      <c r="K86" s="23"/>
      <c r="L86" s="23" t="s">
        <v>2393</v>
      </c>
      <c r="M86" s="23" t="s">
        <v>2395</v>
      </c>
      <c r="N86" s="23" t="s">
        <v>2396</v>
      </c>
      <c r="O86" s="23" t="s">
        <v>2397</v>
      </c>
      <c r="P86" s="23" t="s">
        <v>2821</v>
      </c>
      <c r="Q86" s="23"/>
      <c r="R86" s="26">
        <v>41942.833333333336</v>
      </c>
      <c r="S86" s="23">
        <v>1</v>
      </c>
      <c r="T86" s="23" t="s">
        <v>281</v>
      </c>
      <c r="U86" s="23" t="s">
        <v>3593</v>
      </c>
      <c r="V86" s="23" t="s">
        <v>1699</v>
      </c>
      <c r="W86" s="23">
        <v>41943</v>
      </c>
      <c r="X86" s="23" t="s">
        <v>274</v>
      </c>
      <c r="Y86" s="23">
        <v>1</v>
      </c>
      <c r="Z86" s="23"/>
      <c r="AA86" s="23">
        <v>41943</v>
      </c>
      <c r="AB86" s="23">
        <v>-1</v>
      </c>
    </row>
    <row r="87" spans="1:28" x14ac:dyDescent="0.25">
      <c r="A87" s="23" t="s">
        <v>2968</v>
      </c>
      <c r="B87" s="23">
        <v>200000002</v>
      </c>
      <c r="C87" s="26">
        <v>41941.337256944447</v>
      </c>
      <c r="D87" s="26">
        <v>41941.337256944447</v>
      </c>
      <c r="E87" s="26"/>
      <c r="F87" s="23">
        <v>0</v>
      </c>
      <c r="G87" s="23">
        <v>1</v>
      </c>
      <c r="H87" s="23">
        <v>100000000</v>
      </c>
      <c r="I87" s="23" t="s">
        <v>2969</v>
      </c>
      <c r="J87" s="23">
        <v>200000001</v>
      </c>
      <c r="K87" s="23"/>
      <c r="L87" s="23" t="s">
        <v>2968</v>
      </c>
      <c r="M87" s="23" t="s">
        <v>1868</v>
      </c>
      <c r="N87" s="23" t="s">
        <v>2543</v>
      </c>
      <c r="O87" s="23" t="s">
        <v>2544</v>
      </c>
      <c r="P87" s="23" t="s">
        <v>3062</v>
      </c>
      <c r="Q87" s="23"/>
      <c r="R87" s="26">
        <v>41947.833333333336</v>
      </c>
      <c r="S87" s="23">
        <v>8000</v>
      </c>
      <c r="T87" s="23" t="s">
        <v>281</v>
      </c>
      <c r="U87" s="23" t="s">
        <v>3593</v>
      </c>
      <c r="V87" s="23" t="s">
        <v>1701</v>
      </c>
      <c r="W87" s="23">
        <v>41948</v>
      </c>
      <c r="X87" s="23" t="s">
        <v>274</v>
      </c>
      <c r="Y87" s="23">
        <v>8000</v>
      </c>
      <c r="Z87" s="23"/>
      <c r="AA87" s="23">
        <v>41948</v>
      </c>
      <c r="AB87" s="23">
        <v>-8000</v>
      </c>
    </row>
    <row r="88" spans="1:28" x14ac:dyDescent="0.25">
      <c r="A88" s="23" t="s">
        <v>949</v>
      </c>
      <c r="B88" s="23">
        <v>200000000</v>
      </c>
      <c r="C88" s="26">
        <v>41890.510636574072</v>
      </c>
      <c r="D88" s="26">
        <v>41933.543043981481</v>
      </c>
      <c r="E88" s="26"/>
      <c r="F88" s="23">
        <v>0</v>
      </c>
      <c r="G88" s="23">
        <v>1</v>
      </c>
      <c r="H88" s="23">
        <v>200000000</v>
      </c>
      <c r="I88" s="23" t="s">
        <v>2478</v>
      </c>
      <c r="J88" s="23">
        <v>200000001</v>
      </c>
      <c r="K88" s="23"/>
      <c r="L88" s="23" t="s">
        <v>949</v>
      </c>
      <c r="M88" s="23" t="s">
        <v>950</v>
      </c>
      <c r="N88" s="23" t="s">
        <v>530</v>
      </c>
      <c r="O88" s="23" t="s">
        <v>293</v>
      </c>
      <c r="P88" s="23" t="s">
        <v>2479</v>
      </c>
      <c r="Q88" s="23"/>
      <c r="R88" s="26"/>
      <c r="S88" s="23">
        <v>1098656</v>
      </c>
      <c r="T88" s="23" t="s">
        <v>281</v>
      </c>
      <c r="U88" s="23" t="s">
        <v>283</v>
      </c>
      <c r="V88" s="23" t="s">
        <v>1698</v>
      </c>
      <c r="W88" s="23"/>
      <c r="X88" s="23" t="s">
        <v>185</v>
      </c>
      <c r="Y88" s="23">
        <v>1098656</v>
      </c>
      <c r="Z88" s="23"/>
      <c r="AA88" s="23"/>
      <c r="AB88" s="23">
        <v>-1098656</v>
      </c>
    </row>
    <row r="89" spans="1:28" x14ac:dyDescent="0.25">
      <c r="A89" s="23" t="s">
        <v>744</v>
      </c>
      <c r="B89" s="23">
        <v>200000001</v>
      </c>
      <c r="C89" s="26">
        <v>41824.425092592595</v>
      </c>
      <c r="D89" s="26">
        <v>41933.569490740738</v>
      </c>
      <c r="E89" s="26"/>
      <c r="F89" s="23">
        <v>0</v>
      </c>
      <c r="G89" s="23">
        <v>1</v>
      </c>
      <c r="H89" s="23">
        <v>200000003</v>
      </c>
      <c r="I89" s="23"/>
      <c r="J89" s="23">
        <v>200000000</v>
      </c>
      <c r="K89" s="23"/>
      <c r="L89" s="23" t="s">
        <v>744</v>
      </c>
      <c r="M89" s="23" t="s">
        <v>745</v>
      </c>
      <c r="N89" s="23" t="s">
        <v>746</v>
      </c>
      <c r="O89" s="23" t="s">
        <v>297</v>
      </c>
      <c r="P89" s="23" t="s">
        <v>747</v>
      </c>
      <c r="Q89" s="23"/>
      <c r="R89" s="26">
        <v>41850.833333333336</v>
      </c>
      <c r="S89" s="23">
        <v>75500</v>
      </c>
      <c r="T89" s="23" t="s">
        <v>280</v>
      </c>
      <c r="U89" s="23" t="s">
        <v>282</v>
      </c>
      <c r="V89" s="23" t="s">
        <v>1699</v>
      </c>
      <c r="W89" s="23">
        <v>41851</v>
      </c>
      <c r="X89" s="23" t="s">
        <v>181</v>
      </c>
      <c r="Y89" s="23"/>
      <c r="Z89" s="23">
        <v>75500</v>
      </c>
      <c r="AA89" s="23">
        <v>41851</v>
      </c>
      <c r="AB89" s="23">
        <v>75500</v>
      </c>
    </row>
    <row r="90" spans="1:28" x14ac:dyDescent="0.25">
      <c r="A90" s="23" t="s">
        <v>3144</v>
      </c>
      <c r="B90" s="23">
        <v>200000001</v>
      </c>
      <c r="C90" s="26">
        <v>41936.551898148151</v>
      </c>
      <c r="D90" s="26">
        <v>41936.551898148151</v>
      </c>
      <c r="E90" s="26"/>
      <c r="F90" s="23">
        <v>0</v>
      </c>
      <c r="G90" s="23">
        <v>1</v>
      </c>
      <c r="H90" s="23">
        <v>100000000</v>
      </c>
      <c r="I90" s="23" t="s">
        <v>2107</v>
      </c>
      <c r="J90" s="23">
        <v>200000000</v>
      </c>
      <c r="K90" s="23"/>
      <c r="L90" s="23" t="s">
        <v>3144</v>
      </c>
      <c r="M90" s="23" t="s">
        <v>2108</v>
      </c>
      <c r="N90" s="23" t="s">
        <v>730</v>
      </c>
      <c r="O90" s="23" t="s">
        <v>290</v>
      </c>
      <c r="P90" s="23" t="s">
        <v>3145</v>
      </c>
      <c r="Q90" s="23"/>
      <c r="R90" s="26">
        <v>41942.833333333336</v>
      </c>
      <c r="S90" s="23">
        <v>9570</v>
      </c>
      <c r="T90" s="23" t="s">
        <v>280</v>
      </c>
      <c r="U90" s="23" t="s">
        <v>282</v>
      </c>
      <c r="V90" s="23" t="s">
        <v>1701</v>
      </c>
      <c r="W90" s="23">
        <v>41943</v>
      </c>
      <c r="X90" s="23" t="s">
        <v>181</v>
      </c>
      <c r="Y90" s="23"/>
      <c r="Z90" s="23">
        <v>9570</v>
      </c>
      <c r="AA90" s="23">
        <v>41943</v>
      </c>
      <c r="AB90" s="23">
        <v>9570</v>
      </c>
    </row>
    <row r="91" spans="1:28" x14ac:dyDescent="0.25">
      <c r="A91" s="23" t="s">
        <v>3169</v>
      </c>
      <c r="B91" s="23">
        <v>200000001</v>
      </c>
      <c r="C91" s="26">
        <v>41936.541689814818</v>
      </c>
      <c r="D91" s="26">
        <v>41936.541689814818</v>
      </c>
      <c r="E91" s="26"/>
      <c r="F91" s="23">
        <v>0</v>
      </c>
      <c r="G91" s="23">
        <v>1</v>
      </c>
      <c r="H91" s="23">
        <v>200000003</v>
      </c>
      <c r="I91" s="23" t="s">
        <v>3170</v>
      </c>
      <c r="J91" s="23">
        <v>200000000</v>
      </c>
      <c r="K91" s="23"/>
      <c r="L91" s="23" t="s">
        <v>3169</v>
      </c>
      <c r="M91" s="23" t="s">
        <v>444</v>
      </c>
      <c r="N91" s="23" t="s">
        <v>3171</v>
      </c>
      <c r="O91" s="23" t="s">
        <v>3172</v>
      </c>
      <c r="P91" s="23" t="s">
        <v>3173</v>
      </c>
      <c r="Q91" s="23"/>
      <c r="R91" s="26">
        <v>41841.833333333336</v>
      </c>
      <c r="S91" s="23">
        <v>5980</v>
      </c>
      <c r="T91" s="23" t="s">
        <v>280</v>
      </c>
      <c r="U91" s="23" t="s">
        <v>282</v>
      </c>
      <c r="V91" s="23" t="s">
        <v>1699</v>
      </c>
      <c r="W91" s="23">
        <v>41842</v>
      </c>
      <c r="X91" s="23" t="s">
        <v>181</v>
      </c>
      <c r="Y91" s="23"/>
      <c r="Z91" s="23">
        <v>5980</v>
      </c>
      <c r="AA91" s="23">
        <v>41842</v>
      </c>
      <c r="AB91" s="23">
        <v>5980</v>
      </c>
    </row>
    <row r="92" spans="1:28" x14ac:dyDescent="0.25">
      <c r="A92" s="23" t="s">
        <v>1232</v>
      </c>
      <c r="B92" s="23">
        <v>200000000</v>
      </c>
      <c r="C92" s="26">
        <v>41871.31826388889</v>
      </c>
      <c r="D92" s="26">
        <v>41933.542951388888</v>
      </c>
      <c r="E92" s="26"/>
      <c r="F92" s="23">
        <v>0</v>
      </c>
      <c r="G92" s="23">
        <v>1</v>
      </c>
      <c r="H92" s="23">
        <v>200000003</v>
      </c>
      <c r="I92" s="23" t="s">
        <v>1233</v>
      </c>
      <c r="J92" s="23">
        <v>200000001</v>
      </c>
      <c r="K92" s="23"/>
      <c r="L92" s="23" t="s">
        <v>1232</v>
      </c>
      <c r="M92" s="23" t="s">
        <v>444</v>
      </c>
      <c r="N92" s="23" t="s">
        <v>395</v>
      </c>
      <c r="O92" s="23" t="s">
        <v>322</v>
      </c>
      <c r="P92" s="23" t="s">
        <v>1234</v>
      </c>
      <c r="Q92" s="23"/>
      <c r="R92" s="26"/>
      <c r="S92" s="23">
        <v>205286.75</v>
      </c>
      <c r="T92" s="23" t="s">
        <v>281</v>
      </c>
      <c r="U92" s="23" t="s">
        <v>283</v>
      </c>
      <c r="V92" s="23" t="s">
        <v>1699</v>
      </c>
      <c r="W92" s="23"/>
      <c r="X92" s="23" t="s">
        <v>185</v>
      </c>
      <c r="Y92" s="23">
        <v>205286.75</v>
      </c>
      <c r="Z92" s="23"/>
      <c r="AA92" s="23"/>
      <c r="AB92" s="23">
        <v>-205286.75</v>
      </c>
    </row>
    <row r="93" spans="1:28" x14ac:dyDescent="0.25">
      <c r="A93" s="23" t="s">
        <v>2128</v>
      </c>
      <c r="B93" s="23">
        <v>200000003</v>
      </c>
      <c r="C93" s="26">
        <v>41913.186388888891</v>
      </c>
      <c r="D93" s="26">
        <v>41933.569351851853</v>
      </c>
      <c r="E93" s="26"/>
      <c r="F93" s="23">
        <v>0</v>
      </c>
      <c r="G93" s="23">
        <v>1</v>
      </c>
      <c r="H93" s="23">
        <v>200000003</v>
      </c>
      <c r="I93" s="23" t="s">
        <v>2129</v>
      </c>
      <c r="J93" s="23">
        <v>200000001</v>
      </c>
      <c r="K93" s="23"/>
      <c r="L93" s="23" t="s">
        <v>2128</v>
      </c>
      <c r="M93" s="23" t="s">
        <v>2130</v>
      </c>
      <c r="N93" s="23" t="s">
        <v>436</v>
      </c>
      <c r="O93" s="23" t="s">
        <v>309</v>
      </c>
      <c r="P93" s="23" t="s">
        <v>2738</v>
      </c>
      <c r="Q93" s="23"/>
      <c r="R93" s="26">
        <v>41903.833333333336</v>
      </c>
      <c r="S93" s="23">
        <v>300</v>
      </c>
      <c r="T93" s="23" t="s">
        <v>281</v>
      </c>
      <c r="U93" s="23" t="s">
        <v>284</v>
      </c>
      <c r="V93" s="23" t="s">
        <v>1699</v>
      </c>
      <c r="W93" s="23">
        <v>41904</v>
      </c>
      <c r="X93" s="23" t="s">
        <v>192</v>
      </c>
      <c r="Y93" s="23">
        <v>300</v>
      </c>
      <c r="Z93" s="23"/>
      <c r="AA93" s="23">
        <v>41904</v>
      </c>
      <c r="AB93" s="23">
        <v>-300</v>
      </c>
    </row>
    <row r="94" spans="1:28" x14ac:dyDescent="0.25">
      <c r="A94" s="23" t="s">
        <v>2143</v>
      </c>
      <c r="B94" s="23">
        <v>200000000</v>
      </c>
      <c r="C94" s="26">
        <v>41905.848854166667</v>
      </c>
      <c r="D94" s="26">
        <v>41933.542870370373</v>
      </c>
      <c r="E94" s="26"/>
      <c r="F94" s="23">
        <v>0</v>
      </c>
      <c r="G94" s="23">
        <v>1</v>
      </c>
      <c r="H94" s="23">
        <v>200000003</v>
      </c>
      <c r="I94" s="23" t="s">
        <v>2144</v>
      </c>
      <c r="J94" s="23">
        <v>200000001</v>
      </c>
      <c r="K94" s="23"/>
      <c r="L94" s="23" t="s">
        <v>2143</v>
      </c>
      <c r="M94" s="23" t="s">
        <v>2145</v>
      </c>
      <c r="N94" s="23" t="s">
        <v>2146</v>
      </c>
      <c r="O94" s="23" t="s">
        <v>2147</v>
      </c>
      <c r="P94" s="23" t="s">
        <v>2148</v>
      </c>
      <c r="Q94" s="23"/>
      <c r="R94" s="26">
        <v>41920.833333333336</v>
      </c>
      <c r="S94" s="23">
        <v>155842.91</v>
      </c>
      <c r="T94" s="23" t="s">
        <v>281</v>
      </c>
      <c r="U94" s="23" t="s">
        <v>283</v>
      </c>
      <c r="V94" s="23" t="s">
        <v>1699</v>
      </c>
      <c r="W94" s="23">
        <v>41921</v>
      </c>
      <c r="X94" s="23" t="s">
        <v>185</v>
      </c>
      <c r="Y94" s="23">
        <v>155842.91</v>
      </c>
      <c r="Z94" s="23"/>
      <c r="AA94" s="23">
        <v>41921</v>
      </c>
      <c r="AB94" s="23">
        <v>-155842.91</v>
      </c>
    </row>
    <row r="95" spans="1:28" x14ac:dyDescent="0.25">
      <c r="A95" s="23" t="s">
        <v>691</v>
      </c>
      <c r="B95" s="23">
        <v>200000004</v>
      </c>
      <c r="C95" s="26">
        <v>41873.268368055556</v>
      </c>
      <c r="D95" s="26">
        <v>41933.56958333333</v>
      </c>
      <c r="E95" s="26"/>
      <c r="F95" s="23">
        <v>0</v>
      </c>
      <c r="G95" s="23">
        <v>1</v>
      </c>
      <c r="H95" s="23">
        <v>200000003</v>
      </c>
      <c r="I95" s="23" t="s">
        <v>1652</v>
      </c>
      <c r="J95" s="23">
        <v>200000001</v>
      </c>
      <c r="K95" s="23"/>
      <c r="L95" s="23" t="s">
        <v>691</v>
      </c>
      <c r="M95" s="23" t="s">
        <v>692</v>
      </c>
      <c r="N95" s="23"/>
      <c r="O95" s="23"/>
      <c r="P95" s="23" t="s">
        <v>1653</v>
      </c>
      <c r="Q95" s="23"/>
      <c r="R95" s="26"/>
      <c r="S95" s="23">
        <v>1736.92</v>
      </c>
      <c r="T95" s="23" t="s">
        <v>281</v>
      </c>
      <c r="U95" s="23" t="s">
        <v>285</v>
      </c>
      <c r="V95" s="23" t="s">
        <v>1699</v>
      </c>
      <c r="W95" s="23"/>
      <c r="X95" s="23" t="s">
        <v>195</v>
      </c>
      <c r="Y95" s="23">
        <v>1736.92</v>
      </c>
      <c r="Z95" s="23"/>
      <c r="AA95" s="23"/>
      <c r="AB95" s="23">
        <v>-1736.92</v>
      </c>
    </row>
    <row r="96" spans="1:28" x14ac:dyDescent="0.25">
      <c r="A96" s="23" t="s">
        <v>533</v>
      </c>
      <c r="B96" s="23">
        <v>200000001</v>
      </c>
      <c r="C96" s="26">
        <v>41809.457604166666</v>
      </c>
      <c r="D96" s="26">
        <v>41933.569525462961</v>
      </c>
      <c r="E96" s="26"/>
      <c r="F96" s="23">
        <v>0</v>
      </c>
      <c r="G96" s="23">
        <v>1</v>
      </c>
      <c r="H96" s="23">
        <v>200000003</v>
      </c>
      <c r="I96" s="23" t="s">
        <v>534</v>
      </c>
      <c r="J96" s="23">
        <v>200000000</v>
      </c>
      <c r="K96" s="23"/>
      <c r="L96" s="23" t="s">
        <v>533</v>
      </c>
      <c r="M96" s="23" t="s">
        <v>535</v>
      </c>
      <c r="N96" s="23" t="s">
        <v>536</v>
      </c>
      <c r="O96" s="23" t="s">
        <v>264</v>
      </c>
      <c r="P96" s="23" t="s">
        <v>537</v>
      </c>
      <c r="Q96" s="23"/>
      <c r="R96" s="26">
        <v>41879.833333333336</v>
      </c>
      <c r="S96" s="23">
        <v>36000</v>
      </c>
      <c r="T96" s="23" t="s">
        <v>280</v>
      </c>
      <c r="U96" s="23" t="s">
        <v>282</v>
      </c>
      <c r="V96" s="23" t="s">
        <v>1699</v>
      </c>
      <c r="W96" s="23">
        <v>41880</v>
      </c>
      <c r="X96" s="23" t="s">
        <v>181</v>
      </c>
      <c r="Y96" s="23"/>
      <c r="Z96" s="23">
        <v>36000</v>
      </c>
      <c r="AA96" s="23">
        <v>41880</v>
      </c>
      <c r="AB96" s="23">
        <v>36000</v>
      </c>
    </row>
    <row r="97" spans="1:28" x14ac:dyDescent="0.25">
      <c r="A97" s="23" t="s">
        <v>1831</v>
      </c>
      <c r="B97" s="23">
        <v>200000001</v>
      </c>
      <c r="C97" s="26">
        <v>41913.590277777781</v>
      </c>
      <c r="D97" s="26">
        <v>41933.569386574076</v>
      </c>
      <c r="E97" s="26"/>
      <c r="F97" s="23">
        <v>0</v>
      </c>
      <c r="G97" s="23">
        <v>1</v>
      </c>
      <c r="H97" s="23">
        <v>200000000</v>
      </c>
      <c r="I97" s="23" t="s">
        <v>1832</v>
      </c>
      <c r="J97" s="23">
        <v>200000000</v>
      </c>
      <c r="K97" s="23"/>
      <c r="L97" s="23" t="s">
        <v>1831</v>
      </c>
      <c r="M97" s="23" t="s">
        <v>1833</v>
      </c>
      <c r="N97" s="23" t="s">
        <v>520</v>
      </c>
      <c r="O97" s="23" t="s">
        <v>339</v>
      </c>
      <c r="P97" s="23" t="s">
        <v>2257</v>
      </c>
      <c r="Q97" s="23"/>
      <c r="R97" s="26">
        <v>41907.833333333336</v>
      </c>
      <c r="S97" s="23">
        <v>82000</v>
      </c>
      <c r="T97" s="23" t="s">
        <v>280</v>
      </c>
      <c r="U97" s="23" t="s">
        <v>282</v>
      </c>
      <c r="V97" s="23" t="s">
        <v>1698</v>
      </c>
      <c r="W97" s="23">
        <v>41908</v>
      </c>
      <c r="X97" s="23" t="s">
        <v>181</v>
      </c>
      <c r="Y97" s="23"/>
      <c r="Z97" s="23">
        <v>82000</v>
      </c>
      <c r="AA97" s="23">
        <v>41908</v>
      </c>
      <c r="AB97" s="23">
        <v>82000</v>
      </c>
    </row>
    <row r="98" spans="1:28" x14ac:dyDescent="0.25">
      <c r="A98" s="23" t="s">
        <v>2292</v>
      </c>
      <c r="B98" s="23">
        <v>200000003</v>
      </c>
      <c r="C98" s="26">
        <v>41915.170671296299</v>
      </c>
      <c r="D98" s="26">
        <v>41933.569340277776</v>
      </c>
      <c r="E98" s="26"/>
      <c r="F98" s="23">
        <v>0</v>
      </c>
      <c r="G98" s="23">
        <v>1</v>
      </c>
      <c r="H98" s="23">
        <v>100000000</v>
      </c>
      <c r="I98" s="23" t="s">
        <v>2293</v>
      </c>
      <c r="J98" s="23">
        <v>200000001</v>
      </c>
      <c r="K98" s="23"/>
      <c r="L98" s="23" t="s">
        <v>2292</v>
      </c>
      <c r="M98" s="23" t="s">
        <v>2294</v>
      </c>
      <c r="N98" s="23" t="s">
        <v>541</v>
      </c>
      <c r="O98" s="23" t="s">
        <v>347</v>
      </c>
      <c r="P98" s="23" t="s">
        <v>2295</v>
      </c>
      <c r="Q98" s="23"/>
      <c r="R98" s="26">
        <v>41903.833333333336</v>
      </c>
      <c r="S98" s="23">
        <v>2100</v>
      </c>
      <c r="T98" s="23" t="s">
        <v>281</v>
      </c>
      <c r="U98" s="23" t="s">
        <v>284</v>
      </c>
      <c r="V98" s="23" t="s">
        <v>1701</v>
      </c>
      <c r="W98" s="23">
        <v>41904</v>
      </c>
      <c r="X98" s="23" t="s">
        <v>192</v>
      </c>
      <c r="Y98" s="23">
        <v>2100</v>
      </c>
      <c r="Z98" s="23"/>
      <c r="AA98" s="23">
        <v>41904</v>
      </c>
      <c r="AB98" s="23">
        <v>-2100</v>
      </c>
    </row>
    <row r="99" spans="1:28" x14ac:dyDescent="0.25">
      <c r="A99" s="23" t="s">
        <v>1196</v>
      </c>
      <c r="B99" s="23">
        <v>200000003</v>
      </c>
      <c r="C99" s="26">
        <v>41876.279108796298</v>
      </c>
      <c r="D99" s="26">
        <v>41933.569398148145</v>
      </c>
      <c r="E99" s="26"/>
      <c r="F99" s="23">
        <v>0</v>
      </c>
      <c r="G99" s="23">
        <v>1</v>
      </c>
      <c r="H99" s="23">
        <v>200000003</v>
      </c>
      <c r="I99" s="23" t="s">
        <v>1197</v>
      </c>
      <c r="J99" s="23">
        <v>200000001</v>
      </c>
      <c r="K99" s="23"/>
      <c r="L99" s="23" t="s">
        <v>1196</v>
      </c>
      <c r="M99" s="23" t="s">
        <v>1092</v>
      </c>
      <c r="N99" s="23" t="s">
        <v>549</v>
      </c>
      <c r="O99" s="23" t="s">
        <v>317</v>
      </c>
      <c r="P99" s="23" t="s">
        <v>1217</v>
      </c>
      <c r="Q99" s="23"/>
      <c r="R99" s="26"/>
      <c r="S99" s="23">
        <v>400</v>
      </c>
      <c r="T99" s="23" t="s">
        <v>281</v>
      </c>
      <c r="U99" s="23" t="s">
        <v>284</v>
      </c>
      <c r="V99" s="23" t="s">
        <v>1699</v>
      </c>
      <c r="W99" s="23"/>
      <c r="X99" s="23" t="s">
        <v>192</v>
      </c>
      <c r="Y99" s="23">
        <v>400</v>
      </c>
      <c r="Z99" s="23"/>
      <c r="AA99" s="23"/>
      <c r="AB99" s="23">
        <v>-400</v>
      </c>
    </row>
    <row r="100" spans="1:28" x14ac:dyDescent="0.25">
      <c r="A100" s="23" t="s">
        <v>1737</v>
      </c>
      <c r="B100" s="23">
        <v>200000001</v>
      </c>
      <c r="C100" s="26">
        <v>41914.529398148145</v>
      </c>
      <c r="D100" s="26">
        <v>41933.569525462961</v>
      </c>
      <c r="E100" s="26"/>
      <c r="F100" s="23">
        <v>0</v>
      </c>
      <c r="G100" s="23">
        <v>1</v>
      </c>
      <c r="H100" s="23">
        <v>200000000</v>
      </c>
      <c r="I100" s="23" t="s">
        <v>1738</v>
      </c>
      <c r="J100" s="23">
        <v>200000000</v>
      </c>
      <c r="K100" s="23"/>
      <c r="L100" s="23" t="s">
        <v>1737</v>
      </c>
      <c r="M100" s="23" t="s">
        <v>1739</v>
      </c>
      <c r="N100" s="23" t="s">
        <v>447</v>
      </c>
      <c r="O100" s="23" t="s">
        <v>294</v>
      </c>
      <c r="P100" s="23" t="s">
        <v>1740</v>
      </c>
      <c r="Q100" s="23"/>
      <c r="R100" s="26">
        <v>41742.833333333336</v>
      </c>
      <c r="S100" s="23">
        <v>42412</v>
      </c>
      <c r="T100" s="23" t="s">
        <v>280</v>
      </c>
      <c r="U100" s="23" t="s">
        <v>282</v>
      </c>
      <c r="V100" s="23" t="s">
        <v>1698</v>
      </c>
      <c r="W100" s="23">
        <v>41743</v>
      </c>
      <c r="X100" s="23" t="s">
        <v>181</v>
      </c>
      <c r="Y100" s="23"/>
      <c r="Z100" s="23">
        <v>42412</v>
      </c>
      <c r="AA100" s="23">
        <v>41743</v>
      </c>
      <c r="AB100" s="23">
        <v>42412</v>
      </c>
    </row>
    <row r="101" spans="1:28" x14ac:dyDescent="0.25">
      <c r="A101" s="23" t="s">
        <v>1352</v>
      </c>
      <c r="B101" s="23">
        <v>200000000</v>
      </c>
      <c r="C101" s="26">
        <v>41871.3283912037</v>
      </c>
      <c r="D101" s="26">
        <v>41933.542951388888</v>
      </c>
      <c r="E101" s="26"/>
      <c r="F101" s="23">
        <v>0</v>
      </c>
      <c r="G101" s="23">
        <v>1</v>
      </c>
      <c r="H101" s="23">
        <v>200000004</v>
      </c>
      <c r="I101" s="23" t="s">
        <v>1353</v>
      </c>
      <c r="J101" s="23">
        <v>200000001</v>
      </c>
      <c r="K101" s="23"/>
      <c r="L101" s="23" t="s">
        <v>1352</v>
      </c>
      <c r="M101" s="23" t="s">
        <v>444</v>
      </c>
      <c r="N101" s="23" t="s">
        <v>395</v>
      </c>
      <c r="O101" s="23" t="s">
        <v>322</v>
      </c>
      <c r="P101" s="23" t="s">
        <v>1354</v>
      </c>
      <c r="Q101" s="23"/>
      <c r="R101" s="26"/>
      <c r="S101" s="23">
        <v>17401.75</v>
      </c>
      <c r="T101" s="23" t="s">
        <v>281</v>
      </c>
      <c r="U101" s="23" t="s">
        <v>283</v>
      </c>
      <c r="V101" s="23" t="s">
        <v>1700</v>
      </c>
      <c r="W101" s="23"/>
      <c r="X101" s="23" t="s">
        <v>185</v>
      </c>
      <c r="Y101" s="23">
        <v>17401.75</v>
      </c>
      <c r="Z101" s="23"/>
      <c r="AA101" s="23"/>
      <c r="AB101" s="23">
        <v>-17401.75</v>
      </c>
    </row>
    <row r="102" spans="1:28" x14ac:dyDescent="0.25">
      <c r="A102" s="23" t="s">
        <v>1811</v>
      </c>
      <c r="B102" s="23">
        <v>200000005</v>
      </c>
      <c r="C102" s="26">
        <v>41919.590196759258</v>
      </c>
      <c r="D102" s="26">
        <v>41933.569594907407</v>
      </c>
      <c r="E102" s="26"/>
      <c r="F102" s="23">
        <v>0</v>
      </c>
      <c r="G102" s="23">
        <v>1</v>
      </c>
      <c r="H102" s="23">
        <v>200000006</v>
      </c>
      <c r="I102" s="23" t="s">
        <v>1812</v>
      </c>
      <c r="J102" s="23">
        <v>200000000</v>
      </c>
      <c r="K102" s="23"/>
      <c r="L102" s="23" t="s">
        <v>1811</v>
      </c>
      <c r="M102" s="23" t="s">
        <v>1813</v>
      </c>
      <c r="N102" s="23" t="s">
        <v>1800</v>
      </c>
      <c r="O102" s="23" t="s">
        <v>1801</v>
      </c>
      <c r="P102" s="23" t="s">
        <v>2731</v>
      </c>
      <c r="Q102" s="23"/>
      <c r="R102" s="26">
        <v>42003.833333333336</v>
      </c>
      <c r="S102" s="23">
        <v>570.69000000000005</v>
      </c>
      <c r="T102" s="23" t="s">
        <v>280</v>
      </c>
      <c r="U102" s="23" t="s">
        <v>1703</v>
      </c>
      <c r="V102" s="23" t="s">
        <v>1706</v>
      </c>
      <c r="W102" s="23">
        <v>42004</v>
      </c>
      <c r="X102" s="23" t="s">
        <v>1694</v>
      </c>
      <c r="Y102" s="23"/>
      <c r="Z102" s="23">
        <v>513.62100000000009</v>
      </c>
      <c r="AA102" s="23">
        <v>42004</v>
      </c>
      <c r="AB102" s="23">
        <v>570.69000000000005</v>
      </c>
    </row>
    <row r="103" spans="1:28" x14ac:dyDescent="0.25">
      <c r="A103" s="23" t="s">
        <v>2975</v>
      </c>
      <c r="B103" s="23">
        <v>200000000</v>
      </c>
      <c r="C103" s="26">
        <v>41942.579282407409</v>
      </c>
      <c r="D103" s="26">
        <v>41942.579282407409</v>
      </c>
      <c r="E103" s="26"/>
      <c r="F103" s="23">
        <v>0</v>
      </c>
      <c r="G103" s="23">
        <v>1</v>
      </c>
      <c r="H103" s="23">
        <v>200000003</v>
      </c>
      <c r="I103" s="23" t="s">
        <v>2976</v>
      </c>
      <c r="J103" s="23">
        <v>200000001</v>
      </c>
      <c r="K103" s="23"/>
      <c r="L103" s="23" t="s">
        <v>2975</v>
      </c>
      <c r="M103" s="23" t="s">
        <v>2977</v>
      </c>
      <c r="N103" s="23" t="s">
        <v>377</v>
      </c>
      <c r="O103" s="23" t="s">
        <v>341</v>
      </c>
      <c r="P103" s="23" t="s">
        <v>3333</v>
      </c>
      <c r="Q103" s="23"/>
      <c r="R103" s="26">
        <v>41941.833333333336</v>
      </c>
      <c r="S103" s="23">
        <v>14399</v>
      </c>
      <c r="T103" s="23" t="s">
        <v>281</v>
      </c>
      <c r="U103" s="23" t="s">
        <v>283</v>
      </c>
      <c r="V103" s="23" t="s">
        <v>1699</v>
      </c>
      <c r="W103" s="23">
        <v>41942</v>
      </c>
      <c r="X103" s="23" t="s">
        <v>185</v>
      </c>
      <c r="Y103" s="23">
        <v>14399</v>
      </c>
      <c r="Z103" s="23"/>
      <c r="AA103" s="23">
        <v>41942</v>
      </c>
      <c r="AB103" s="23">
        <v>-14399</v>
      </c>
    </row>
    <row r="104" spans="1:28" x14ac:dyDescent="0.25">
      <c r="A104" s="23" t="s">
        <v>3030</v>
      </c>
      <c r="B104" s="23">
        <v>200000001</v>
      </c>
      <c r="C104" s="26">
        <v>41953.329953703702</v>
      </c>
      <c r="D104" s="26">
        <v>41953.329953703702</v>
      </c>
      <c r="E104" s="26"/>
      <c r="F104" s="23">
        <v>0</v>
      </c>
      <c r="G104" s="23">
        <v>1</v>
      </c>
      <c r="H104" s="23">
        <v>200000003</v>
      </c>
      <c r="I104" s="23" t="s">
        <v>3031</v>
      </c>
      <c r="J104" s="23">
        <v>200000000</v>
      </c>
      <c r="K104" s="23"/>
      <c r="L104" s="23" t="s">
        <v>3030</v>
      </c>
      <c r="M104" s="23" t="s">
        <v>3032</v>
      </c>
      <c r="N104" s="23" t="s">
        <v>3033</v>
      </c>
      <c r="O104" s="23" t="s">
        <v>3034</v>
      </c>
      <c r="P104" s="23" t="s">
        <v>3035</v>
      </c>
      <c r="Q104" s="23"/>
      <c r="R104" s="26">
        <v>41952.833333333336</v>
      </c>
      <c r="S104" s="23">
        <v>26602.7</v>
      </c>
      <c r="T104" s="23" t="s">
        <v>280</v>
      </c>
      <c r="U104" s="23" t="s">
        <v>282</v>
      </c>
      <c r="V104" s="23" t="s">
        <v>1699</v>
      </c>
      <c r="W104" s="23">
        <v>41953</v>
      </c>
      <c r="X104" s="23" t="s">
        <v>181</v>
      </c>
      <c r="Y104" s="23"/>
      <c r="Z104" s="23">
        <v>26602.7</v>
      </c>
      <c r="AA104" s="23">
        <v>41953</v>
      </c>
      <c r="AB104" s="23">
        <v>26602.7</v>
      </c>
    </row>
    <row r="105" spans="1:28" x14ac:dyDescent="0.25">
      <c r="A105" s="23" t="s">
        <v>787</v>
      </c>
      <c r="B105" s="23">
        <v>200000001</v>
      </c>
      <c r="C105" s="26">
        <v>41813.468935185185</v>
      </c>
      <c r="D105" s="26">
        <v>41956.570219907408</v>
      </c>
      <c r="E105" s="26"/>
      <c r="F105" s="23">
        <v>0</v>
      </c>
      <c r="G105" s="23">
        <v>1</v>
      </c>
      <c r="H105" s="23">
        <v>200000000</v>
      </c>
      <c r="I105" s="23"/>
      <c r="J105" s="23">
        <v>200000000</v>
      </c>
      <c r="K105" s="23"/>
      <c r="L105" s="23" t="s">
        <v>787</v>
      </c>
      <c r="M105" s="23" t="s">
        <v>788</v>
      </c>
      <c r="N105" s="23" t="s">
        <v>501</v>
      </c>
      <c r="O105" s="23" t="s">
        <v>260</v>
      </c>
      <c r="P105" s="23" t="s">
        <v>789</v>
      </c>
      <c r="Q105" s="23">
        <v>100</v>
      </c>
      <c r="R105" s="26">
        <v>41941.833333333336</v>
      </c>
      <c r="S105" s="23">
        <v>6250063</v>
      </c>
      <c r="T105" s="23" t="s">
        <v>280</v>
      </c>
      <c r="U105" s="23" t="s">
        <v>282</v>
      </c>
      <c r="V105" s="23" t="s">
        <v>1698</v>
      </c>
      <c r="W105" s="23">
        <v>41942</v>
      </c>
      <c r="X105" s="23" t="s">
        <v>181</v>
      </c>
      <c r="Y105" s="23"/>
      <c r="Z105" s="23">
        <v>6250063</v>
      </c>
      <c r="AA105" s="23">
        <v>41942</v>
      </c>
      <c r="AB105" s="23">
        <v>6250063</v>
      </c>
    </row>
    <row r="106" spans="1:28" x14ac:dyDescent="0.25">
      <c r="A106" s="23" t="s">
        <v>1225</v>
      </c>
      <c r="B106" s="23">
        <v>200000001</v>
      </c>
      <c r="C106" s="26">
        <v>41870.504618055558</v>
      </c>
      <c r="D106" s="26">
        <v>41933.569456018522</v>
      </c>
      <c r="E106" s="26"/>
      <c r="F106" s="23">
        <v>0</v>
      </c>
      <c r="G106" s="23">
        <v>1</v>
      </c>
      <c r="H106" s="23">
        <v>200000003</v>
      </c>
      <c r="I106" s="23" t="s">
        <v>1226</v>
      </c>
      <c r="J106" s="23">
        <v>200000000</v>
      </c>
      <c r="K106" s="23"/>
      <c r="L106" s="23" t="s">
        <v>1225</v>
      </c>
      <c r="M106" s="23" t="s">
        <v>1227</v>
      </c>
      <c r="N106" s="23" t="s">
        <v>665</v>
      </c>
      <c r="O106" s="23" t="s">
        <v>295</v>
      </c>
      <c r="P106" s="23" t="s">
        <v>1361</v>
      </c>
      <c r="Q106" s="23">
        <v>100</v>
      </c>
      <c r="R106" s="26">
        <v>41863.833333333336</v>
      </c>
      <c r="S106" s="23">
        <v>12990</v>
      </c>
      <c r="T106" s="23" t="s">
        <v>280</v>
      </c>
      <c r="U106" s="23" t="s">
        <v>282</v>
      </c>
      <c r="V106" s="23" t="s">
        <v>1699</v>
      </c>
      <c r="W106" s="23">
        <v>41864</v>
      </c>
      <c r="X106" s="23" t="s">
        <v>181</v>
      </c>
      <c r="Y106" s="23"/>
      <c r="Z106" s="23">
        <v>12990</v>
      </c>
      <c r="AA106" s="23">
        <v>41864</v>
      </c>
      <c r="AB106" s="23">
        <v>12990</v>
      </c>
    </row>
    <row r="107" spans="1:28" x14ac:dyDescent="0.25">
      <c r="A107" s="23" t="s">
        <v>3052</v>
      </c>
      <c r="B107" s="23">
        <v>200000001</v>
      </c>
      <c r="C107" s="26">
        <v>41949.436979166669</v>
      </c>
      <c r="D107" s="26">
        <v>41949.436979166669</v>
      </c>
      <c r="E107" s="26"/>
      <c r="F107" s="23">
        <v>0</v>
      </c>
      <c r="G107" s="23">
        <v>1</v>
      </c>
      <c r="H107" s="23">
        <v>200000003</v>
      </c>
      <c r="I107" s="23"/>
      <c r="J107" s="23">
        <v>200000000</v>
      </c>
      <c r="K107" s="23"/>
      <c r="L107" s="23" t="s">
        <v>3052</v>
      </c>
      <c r="M107" s="23" t="s">
        <v>3053</v>
      </c>
      <c r="N107" s="23" t="s">
        <v>436</v>
      </c>
      <c r="O107" s="23" t="s">
        <v>309</v>
      </c>
      <c r="P107" s="23" t="s">
        <v>3054</v>
      </c>
      <c r="Q107" s="23"/>
      <c r="R107" s="26">
        <v>41955.833333333336</v>
      </c>
      <c r="S107" s="23">
        <v>89300</v>
      </c>
      <c r="T107" s="23" t="s">
        <v>280</v>
      </c>
      <c r="U107" s="23" t="s">
        <v>282</v>
      </c>
      <c r="V107" s="23" t="s">
        <v>1699</v>
      </c>
      <c r="W107" s="23">
        <v>41956</v>
      </c>
      <c r="X107" s="23" t="s">
        <v>181</v>
      </c>
      <c r="Y107" s="23"/>
      <c r="Z107" s="23">
        <v>89300</v>
      </c>
      <c r="AA107" s="23">
        <v>41956</v>
      </c>
      <c r="AB107" s="23">
        <v>89300</v>
      </c>
    </row>
    <row r="108" spans="1:28" x14ac:dyDescent="0.25">
      <c r="A108" s="23" t="s">
        <v>610</v>
      </c>
      <c r="B108" s="23">
        <v>200000001</v>
      </c>
      <c r="C108" s="26">
        <v>41814.26458333333</v>
      </c>
      <c r="D108" s="26">
        <v>41933.569548611114</v>
      </c>
      <c r="E108" s="26"/>
      <c r="F108" s="23">
        <v>0</v>
      </c>
      <c r="G108" s="23">
        <v>1</v>
      </c>
      <c r="H108" s="23">
        <v>200000000</v>
      </c>
      <c r="I108" s="23" t="s">
        <v>1745</v>
      </c>
      <c r="J108" s="23">
        <v>200000000</v>
      </c>
      <c r="K108" s="23"/>
      <c r="L108" s="23" t="s">
        <v>610</v>
      </c>
      <c r="M108" s="23" t="s">
        <v>611</v>
      </c>
      <c r="N108" s="23" t="s">
        <v>373</v>
      </c>
      <c r="O108" s="23" t="s">
        <v>337</v>
      </c>
      <c r="P108" s="23" t="s">
        <v>612</v>
      </c>
      <c r="Q108" s="23"/>
      <c r="R108" s="26">
        <v>41837.833333333336</v>
      </c>
      <c r="S108" s="23">
        <v>168211</v>
      </c>
      <c r="T108" s="23" t="s">
        <v>280</v>
      </c>
      <c r="U108" s="23" t="s">
        <v>282</v>
      </c>
      <c r="V108" s="23" t="s">
        <v>1698</v>
      </c>
      <c r="W108" s="23">
        <v>41838</v>
      </c>
      <c r="X108" s="23" t="s">
        <v>181</v>
      </c>
      <c r="Y108" s="23"/>
      <c r="Z108" s="23">
        <v>168211</v>
      </c>
      <c r="AA108" s="23">
        <v>41838</v>
      </c>
      <c r="AB108" s="23">
        <v>168211</v>
      </c>
    </row>
    <row r="109" spans="1:28" x14ac:dyDescent="0.25">
      <c r="A109" s="23" t="s">
        <v>2261</v>
      </c>
      <c r="B109" s="23">
        <v>200000001</v>
      </c>
      <c r="C109" s="26">
        <v>41933.466967592591</v>
      </c>
      <c r="D109" s="26">
        <v>41933.569305555553</v>
      </c>
      <c r="E109" s="26"/>
      <c r="F109" s="23">
        <v>0</v>
      </c>
      <c r="G109" s="23">
        <v>1</v>
      </c>
      <c r="H109" s="23">
        <v>200000003</v>
      </c>
      <c r="I109" s="23"/>
      <c r="J109" s="23">
        <v>200000000</v>
      </c>
      <c r="K109" s="23"/>
      <c r="L109" s="23" t="s">
        <v>2261</v>
      </c>
      <c r="M109" s="23" t="s">
        <v>2262</v>
      </c>
      <c r="N109" s="23" t="s">
        <v>977</v>
      </c>
      <c r="O109" s="23" t="s">
        <v>978</v>
      </c>
      <c r="P109" s="23" t="s">
        <v>2263</v>
      </c>
      <c r="Q109" s="23"/>
      <c r="R109" s="26">
        <v>41972.833333333336</v>
      </c>
      <c r="S109" s="23">
        <v>8943.5499999999993</v>
      </c>
      <c r="T109" s="23" t="s">
        <v>280</v>
      </c>
      <c r="U109" s="23" t="s">
        <v>282</v>
      </c>
      <c r="V109" s="23" t="s">
        <v>1699</v>
      </c>
      <c r="W109" s="23">
        <v>41973</v>
      </c>
      <c r="X109" s="23" t="s">
        <v>181</v>
      </c>
      <c r="Y109" s="23"/>
      <c r="Z109" s="23">
        <v>8943.5499999999993</v>
      </c>
      <c r="AA109" s="23">
        <v>41973</v>
      </c>
      <c r="AB109" s="23">
        <v>8943.5499999999993</v>
      </c>
    </row>
    <row r="110" spans="1:28" x14ac:dyDescent="0.25">
      <c r="A110" s="23" t="s">
        <v>3469</v>
      </c>
      <c r="B110" s="23">
        <v>200000001</v>
      </c>
      <c r="C110" s="26">
        <v>41956.229768518519</v>
      </c>
      <c r="D110" s="26">
        <v>41956.229768518519</v>
      </c>
      <c r="E110" s="26"/>
      <c r="F110" s="23">
        <v>0</v>
      </c>
      <c r="G110" s="23">
        <v>1</v>
      </c>
      <c r="H110" s="23">
        <v>200000000</v>
      </c>
      <c r="I110" s="23"/>
      <c r="J110" s="23">
        <v>200000000</v>
      </c>
      <c r="K110" s="23"/>
      <c r="L110" s="23" t="s">
        <v>3469</v>
      </c>
      <c r="M110" s="23" t="s">
        <v>3470</v>
      </c>
      <c r="N110" s="23" t="s">
        <v>456</v>
      </c>
      <c r="O110" s="23" t="s">
        <v>338</v>
      </c>
      <c r="P110" s="23" t="s">
        <v>3471</v>
      </c>
      <c r="Q110" s="23">
        <v>100</v>
      </c>
      <c r="R110" s="26">
        <v>41949.875</v>
      </c>
      <c r="S110" s="23">
        <v>24450</v>
      </c>
      <c r="T110" s="23" t="s">
        <v>280</v>
      </c>
      <c r="U110" s="23" t="s">
        <v>282</v>
      </c>
      <c r="V110" s="23" t="s">
        <v>1698</v>
      </c>
      <c r="W110" s="23">
        <v>41950</v>
      </c>
      <c r="X110" s="23" t="s">
        <v>181</v>
      </c>
      <c r="Y110" s="23"/>
      <c r="Z110" s="23">
        <v>24450</v>
      </c>
      <c r="AA110" s="23">
        <v>41950</v>
      </c>
      <c r="AB110" s="23">
        <v>24450</v>
      </c>
    </row>
    <row r="111" spans="1:28" x14ac:dyDescent="0.25">
      <c r="A111" s="23" t="s">
        <v>3231</v>
      </c>
      <c r="B111" s="23">
        <v>200000000</v>
      </c>
      <c r="C111" s="26">
        <v>41954.454745370371</v>
      </c>
      <c r="D111" s="26">
        <v>41954.454745370371</v>
      </c>
      <c r="E111" s="26"/>
      <c r="F111" s="23">
        <v>0</v>
      </c>
      <c r="G111" s="23">
        <v>1</v>
      </c>
      <c r="H111" s="23">
        <v>200000003</v>
      </c>
      <c r="I111" s="23" t="s">
        <v>3232</v>
      </c>
      <c r="J111" s="23">
        <v>200000001</v>
      </c>
      <c r="K111" s="23"/>
      <c r="L111" s="23" t="s">
        <v>3231</v>
      </c>
      <c r="M111" s="23" t="s">
        <v>3233</v>
      </c>
      <c r="N111" s="23" t="s">
        <v>530</v>
      </c>
      <c r="O111" s="23" t="s">
        <v>293</v>
      </c>
      <c r="P111" s="23" t="s">
        <v>3234</v>
      </c>
      <c r="Q111" s="23"/>
      <c r="R111" s="26">
        <v>41954.833333333336</v>
      </c>
      <c r="S111" s="23">
        <v>31333.17</v>
      </c>
      <c r="T111" s="23" t="s">
        <v>281</v>
      </c>
      <c r="U111" s="23" t="s">
        <v>283</v>
      </c>
      <c r="V111" s="23" t="s">
        <v>1699</v>
      </c>
      <c r="W111" s="23">
        <v>41955</v>
      </c>
      <c r="X111" s="23" t="s">
        <v>185</v>
      </c>
      <c r="Y111" s="23">
        <v>31333.17</v>
      </c>
      <c r="Z111" s="23"/>
      <c r="AA111" s="23">
        <v>41955</v>
      </c>
      <c r="AB111" s="23">
        <v>-31333.17</v>
      </c>
    </row>
    <row r="112" spans="1:28" x14ac:dyDescent="0.25">
      <c r="A112" s="23" t="s">
        <v>2187</v>
      </c>
      <c r="B112" s="23">
        <v>200000001</v>
      </c>
      <c r="C112" s="26">
        <v>41880.335023148145</v>
      </c>
      <c r="D112" s="26">
        <v>41933.569386574076</v>
      </c>
      <c r="E112" s="26"/>
      <c r="F112" s="23">
        <v>0</v>
      </c>
      <c r="G112" s="23">
        <v>1</v>
      </c>
      <c r="H112" s="23">
        <v>200000003</v>
      </c>
      <c r="I112" s="23" t="s">
        <v>2188</v>
      </c>
      <c r="J112" s="23">
        <v>200000000</v>
      </c>
      <c r="K112" s="23"/>
      <c r="L112" s="23" t="s">
        <v>2187</v>
      </c>
      <c r="M112" s="23" t="s">
        <v>2093</v>
      </c>
      <c r="N112" s="23" t="s">
        <v>2189</v>
      </c>
      <c r="O112" s="23" t="s">
        <v>2190</v>
      </c>
      <c r="P112" s="23" t="s">
        <v>2191</v>
      </c>
      <c r="Q112" s="23"/>
      <c r="R112" s="26">
        <v>41822.833333333336</v>
      </c>
      <c r="S112" s="23">
        <v>630</v>
      </c>
      <c r="T112" s="23" t="s">
        <v>280</v>
      </c>
      <c r="U112" s="23" t="s">
        <v>282</v>
      </c>
      <c r="V112" s="23" t="s">
        <v>1699</v>
      </c>
      <c r="W112" s="23">
        <v>41823</v>
      </c>
      <c r="X112" s="23" t="s">
        <v>181</v>
      </c>
      <c r="Y112" s="23"/>
      <c r="Z112" s="23">
        <v>630</v>
      </c>
      <c r="AA112" s="23">
        <v>41823</v>
      </c>
      <c r="AB112" s="23">
        <v>630</v>
      </c>
    </row>
    <row r="113" spans="1:28" x14ac:dyDescent="0.25">
      <c r="A113" s="23" t="s">
        <v>907</v>
      </c>
      <c r="B113" s="23">
        <v>200000000</v>
      </c>
      <c r="C113" s="26">
        <v>41942.574733796297</v>
      </c>
      <c r="D113" s="26">
        <v>41942.574733796297</v>
      </c>
      <c r="E113" s="26"/>
      <c r="F113" s="23">
        <v>0</v>
      </c>
      <c r="G113" s="23">
        <v>1</v>
      </c>
      <c r="H113" s="23">
        <v>200000000</v>
      </c>
      <c r="I113" s="23" t="s">
        <v>1709</v>
      </c>
      <c r="J113" s="23">
        <v>200000001</v>
      </c>
      <c r="K113" s="23"/>
      <c r="L113" s="23" t="s">
        <v>907</v>
      </c>
      <c r="M113" s="23" t="s">
        <v>372</v>
      </c>
      <c r="N113" s="23" t="s">
        <v>445</v>
      </c>
      <c r="O113" s="23" t="s">
        <v>316</v>
      </c>
      <c r="P113" s="23" t="s">
        <v>3097</v>
      </c>
      <c r="Q113" s="23"/>
      <c r="R113" s="26">
        <v>41842.833333333336</v>
      </c>
      <c r="S113" s="23">
        <v>68289</v>
      </c>
      <c r="T113" s="23" t="s">
        <v>281</v>
      </c>
      <c r="U113" s="23" t="s">
        <v>283</v>
      </c>
      <c r="V113" s="23" t="s">
        <v>1698</v>
      </c>
      <c r="W113" s="23">
        <v>41843</v>
      </c>
      <c r="X113" s="23" t="s">
        <v>185</v>
      </c>
      <c r="Y113" s="23">
        <v>68289</v>
      </c>
      <c r="Z113" s="23"/>
      <c r="AA113" s="23">
        <v>41843</v>
      </c>
      <c r="AB113" s="23">
        <v>-68289</v>
      </c>
    </row>
    <row r="114" spans="1:28" x14ac:dyDescent="0.25">
      <c r="A114" s="23" t="s">
        <v>3151</v>
      </c>
      <c r="B114" s="23">
        <v>200000000</v>
      </c>
      <c r="C114" s="26">
        <v>41941.471562500003</v>
      </c>
      <c r="D114" s="26">
        <v>41941.471562500003</v>
      </c>
      <c r="E114" s="26"/>
      <c r="F114" s="23">
        <v>0</v>
      </c>
      <c r="G114" s="23">
        <v>1</v>
      </c>
      <c r="H114" s="23">
        <v>200000000</v>
      </c>
      <c r="I114" s="23" t="s">
        <v>3152</v>
      </c>
      <c r="J114" s="23">
        <v>200000001</v>
      </c>
      <c r="K114" s="23"/>
      <c r="L114" s="23" t="s">
        <v>3151</v>
      </c>
      <c r="M114" s="23" t="s">
        <v>3153</v>
      </c>
      <c r="N114" s="23" t="s">
        <v>3154</v>
      </c>
      <c r="O114" s="23" t="s">
        <v>3155</v>
      </c>
      <c r="P114" s="23" t="s">
        <v>3156</v>
      </c>
      <c r="Q114" s="23"/>
      <c r="R114" s="26">
        <v>41925.833333333336</v>
      </c>
      <c r="S114" s="23">
        <v>17382</v>
      </c>
      <c r="T114" s="23" t="s">
        <v>281</v>
      </c>
      <c r="U114" s="23" t="s">
        <v>283</v>
      </c>
      <c r="V114" s="23" t="s">
        <v>1698</v>
      </c>
      <c r="W114" s="23">
        <v>41926</v>
      </c>
      <c r="X114" s="23" t="s">
        <v>185</v>
      </c>
      <c r="Y114" s="23">
        <v>17382</v>
      </c>
      <c r="Z114" s="23"/>
      <c r="AA114" s="23">
        <v>41926</v>
      </c>
      <c r="AB114" s="23">
        <v>-17382</v>
      </c>
    </row>
    <row r="115" spans="1:28" x14ac:dyDescent="0.25">
      <c r="A115" s="23" t="s">
        <v>1764</v>
      </c>
      <c r="B115" s="23">
        <v>200000002</v>
      </c>
      <c r="C115" s="26">
        <v>41920.471087962964</v>
      </c>
      <c r="D115" s="26">
        <v>41933.56931712963</v>
      </c>
      <c r="E115" s="26"/>
      <c r="F115" s="23">
        <v>0</v>
      </c>
      <c r="G115" s="23">
        <v>1</v>
      </c>
      <c r="H115" s="23">
        <v>200000000</v>
      </c>
      <c r="I115" s="23" t="s">
        <v>1765</v>
      </c>
      <c r="J115" s="23">
        <v>200000001</v>
      </c>
      <c r="K115" s="23"/>
      <c r="L115" s="23" t="s">
        <v>1764</v>
      </c>
      <c r="M115" s="23" t="s">
        <v>1766</v>
      </c>
      <c r="N115" s="23" t="s">
        <v>1767</v>
      </c>
      <c r="O115" s="23" t="s">
        <v>1768</v>
      </c>
      <c r="P115" s="23" t="s">
        <v>2732</v>
      </c>
      <c r="Q115" s="23"/>
      <c r="R115" s="26">
        <v>41921.833333333336</v>
      </c>
      <c r="S115" s="23">
        <v>4000</v>
      </c>
      <c r="T115" s="23" t="s">
        <v>281</v>
      </c>
      <c r="U115" s="23" t="s">
        <v>3593</v>
      </c>
      <c r="V115" s="23" t="s">
        <v>1698</v>
      </c>
      <c r="W115" s="23">
        <v>41922</v>
      </c>
      <c r="X115" s="23" t="s">
        <v>274</v>
      </c>
      <c r="Y115" s="23">
        <v>4000</v>
      </c>
      <c r="Z115" s="23"/>
      <c r="AA115" s="23">
        <v>41922</v>
      </c>
      <c r="AB115" s="23">
        <v>-4000</v>
      </c>
    </row>
    <row r="116" spans="1:28" x14ac:dyDescent="0.25">
      <c r="A116" s="23" t="s">
        <v>2665</v>
      </c>
      <c r="B116" s="23">
        <v>200000001</v>
      </c>
      <c r="C116" s="26">
        <v>41929.463483796295</v>
      </c>
      <c r="D116" s="26">
        <v>41933.569374999999</v>
      </c>
      <c r="E116" s="26"/>
      <c r="F116" s="23">
        <v>0</v>
      </c>
      <c r="G116" s="23">
        <v>1</v>
      </c>
      <c r="H116" s="23">
        <v>200000000</v>
      </c>
      <c r="I116" s="23" t="s">
        <v>2666</v>
      </c>
      <c r="J116" s="23">
        <v>200000000</v>
      </c>
      <c r="K116" s="23"/>
      <c r="L116" s="23" t="s">
        <v>2665</v>
      </c>
      <c r="M116" s="23" t="s">
        <v>2667</v>
      </c>
      <c r="N116" s="23" t="s">
        <v>2250</v>
      </c>
      <c r="O116" s="23" t="s">
        <v>2251</v>
      </c>
      <c r="P116" s="23" t="s">
        <v>2668</v>
      </c>
      <c r="Q116" s="23"/>
      <c r="R116" s="26">
        <v>41933.833333333336</v>
      </c>
      <c r="S116" s="23">
        <v>9412</v>
      </c>
      <c r="T116" s="23" t="s">
        <v>280</v>
      </c>
      <c r="U116" s="23" t="s">
        <v>282</v>
      </c>
      <c r="V116" s="23" t="s">
        <v>1698</v>
      </c>
      <c r="W116" s="23">
        <v>41934</v>
      </c>
      <c r="X116" s="23" t="s">
        <v>181</v>
      </c>
      <c r="Y116" s="23"/>
      <c r="Z116" s="23">
        <v>9412</v>
      </c>
      <c r="AA116" s="23">
        <v>41934</v>
      </c>
      <c r="AB116" s="23">
        <v>9412</v>
      </c>
    </row>
    <row r="117" spans="1:28" x14ac:dyDescent="0.25">
      <c r="A117" s="23" t="s">
        <v>2030</v>
      </c>
      <c r="B117" s="23">
        <v>200000004</v>
      </c>
      <c r="C117" s="26">
        <v>41892.376296296294</v>
      </c>
      <c r="D117" s="26">
        <v>41933.569374999999</v>
      </c>
      <c r="E117" s="26"/>
      <c r="F117" s="23">
        <v>0</v>
      </c>
      <c r="G117" s="23">
        <v>1</v>
      </c>
      <c r="H117" s="23">
        <v>200000003</v>
      </c>
      <c r="I117" s="23" t="s">
        <v>2031</v>
      </c>
      <c r="J117" s="23">
        <v>200000001</v>
      </c>
      <c r="K117" s="23"/>
      <c r="L117" s="23" t="s">
        <v>2030</v>
      </c>
      <c r="M117" s="23" t="s">
        <v>2032</v>
      </c>
      <c r="N117" s="23" t="s">
        <v>1602</v>
      </c>
      <c r="O117" s="23" t="s">
        <v>1603</v>
      </c>
      <c r="P117" s="23" t="s">
        <v>2491</v>
      </c>
      <c r="Q117" s="23"/>
      <c r="R117" s="26">
        <v>41906.833333333336</v>
      </c>
      <c r="S117" s="23">
        <v>20</v>
      </c>
      <c r="T117" s="23" t="s">
        <v>281</v>
      </c>
      <c r="U117" s="23" t="s">
        <v>285</v>
      </c>
      <c r="V117" s="23" t="s">
        <v>1699</v>
      </c>
      <c r="W117" s="23">
        <v>41907</v>
      </c>
      <c r="X117" s="23" t="s">
        <v>195</v>
      </c>
      <c r="Y117" s="23">
        <v>20</v>
      </c>
      <c r="Z117" s="23"/>
      <c r="AA117" s="23">
        <v>41907</v>
      </c>
      <c r="AB117" s="23">
        <v>-20</v>
      </c>
    </row>
    <row r="118" spans="1:28" x14ac:dyDescent="0.25">
      <c r="A118" s="23" t="s">
        <v>900</v>
      </c>
      <c r="B118" s="23">
        <v>200000002</v>
      </c>
      <c r="C118" s="26">
        <v>41859.197905092595</v>
      </c>
      <c r="D118" s="26">
        <v>41933.569456018522</v>
      </c>
      <c r="E118" s="26"/>
      <c r="F118" s="23">
        <v>0</v>
      </c>
      <c r="G118" s="23">
        <v>1</v>
      </c>
      <c r="H118" s="23">
        <v>200000000</v>
      </c>
      <c r="I118" s="23"/>
      <c r="J118" s="23">
        <v>200000001</v>
      </c>
      <c r="K118" s="23"/>
      <c r="L118" s="23" t="s">
        <v>900</v>
      </c>
      <c r="M118" s="23" t="s">
        <v>901</v>
      </c>
      <c r="N118" s="23" t="s">
        <v>902</v>
      </c>
      <c r="O118" s="23" t="s">
        <v>334</v>
      </c>
      <c r="P118" s="23" t="s">
        <v>936</v>
      </c>
      <c r="Q118" s="23"/>
      <c r="R118" s="26">
        <v>41911.833333333336</v>
      </c>
      <c r="S118" s="23">
        <v>60000</v>
      </c>
      <c r="T118" s="23" t="s">
        <v>281</v>
      </c>
      <c r="U118" s="23" t="s">
        <v>3593</v>
      </c>
      <c r="V118" s="23" t="s">
        <v>1698</v>
      </c>
      <c r="W118" s="23">
        <v>41912</v>
      </c>
      <c r="X118" s="23" t="s">
        <v>274</v>
      </c>
      <c r="Y118" s="23">
        <v>60000</v>
      </c>
      <c r="Z118" s="23"/>
      <c r="AA118" s="23">
        <v>41912</v>
      </c>
      <c r="AB118" s="23">
        <v>-60000</v>
      </c>
    </row>
    <row r="119" spans="1:28" x14ac:dyDescent="0.25">
      <c r="A119" s="23" t="s">
        <v>3022</v>
      </c>
      <c r="B119" s="23">
        <v>200000001</v>
      </c>
      <c r="C119" s="26">
        <v>41941.441296296296</v>
      </c>
      <c r="D119" s="26">
        <v>41941.441296296296</v>
      </c>
      <c r="E119" s="26"/>
      <c r="F119" s="23">
        <v>0</v>
      </c>
      <c r="G119" s="23">
        <v>1</v>
      </c>
      <c r="H119" s="23">
        <v>200000000</v>
      </c>
      <c r="I119" s="23" t="s">
        <v>3023</v>
      </c>
      <c r="J119" s="23">
        <v>200000000</v>
      </c>
      <c r="K119" s="23"/>
      <c r="L119" s="23" t="s">
        <v>3022</v>
      </c>
      <c r="M119" s="23" t="s">
        <v>1146</v>
      </c>
      <c r="N119" s="23" t="s">
        <v>495</v>
      </c>
      <c r="O119" s="23" t="s">
        <v>308</v>
      </c>
      <c r="P119" s="23" t="s">
        <v>3356</v>
      </c>
      <c r="Q119" s="23"/>
      <c r="R119" s="26">
        <v>41939.833333333336</v>
      </c>
      <c r="S119" s="23">
        <v>71500</v>
      </c>
      <c r="T119" s="23" t="s">
        <v>280</v>
      </c>
      <c r="U119" s="23" t="s">
        <v>282</v>
      </c>
      <c r="V119" s="23" t="s">
        <v>1698</v>
      </c>
      <c r="W119" s="23">
        <v>41940</v>
      </c>
      <c r="X119" s="23" t="s">
        <v>181</v>
      </c>
      <c r="Y119" s="23"/>
      <c r="Z119" s="23">
        <v>71500</v>
      </c>
      <c r="AA119" s="23">
        <v>41940</v>
      </c>
      <c r="AB119" s="23">
        <v>71500</v>
      </c>
    </row>
    <row r="120" spans="1:28" x14ac:dyDescent="0.25">
      <c r="A120" s="23" t="s">
        <v>3197</v>
      </c>
      <c r="B120" s="23">
        <v>200000003</v>
      </c>
      <c r="C120" s="26">
        <v>41943.190787037034</v>
      </c>
      <c r="D120" s="26">
        <v>41943.190787037034</v>
      </c>
      <c r="E120" s="26"/>
      <c r="F120" s="23">
        <v>0</v>
      </c>
      <c r="G120" s="23">
        <v>1</v>
      </c>
      <c r="H120" s="23">
        <v>200000000</v>
      </c>
      <c r="I120" s="23" t="s">
        <v>3198</v>
      </c>
      <c r="J120" s="23">
        <v>200000001</v>
      </c>
      <c r="K120" s="23"/>
      <c r="L120" s="23" t="s">
        <v>3197</v>
      </c>
      <c r="M120" s="23" t="s">
        <v>3199</v>
      </c>
      <c r="N120" s="23" t="s">
        <v>520</v>
      </c>
      <c r="O120" s="23" t="s">
        <v>339</v>
      </c>
      <c r="P120" s="23" t="s">
        <v>3389</v>
      </c>
      <c r="Q120" s="23"/>
      <c r="R120" s="26">
        <v>41941.833333333336</v>
      </c>
      <c r="S120" s="23">
        <v>1350</v>
      </c>
      <c r="T120" s="23" t="s">
        <v>281</v>
      </c>
      <c r="U120" s="23" t="s">
        <v>284</v>
      </c>
      <c r="V120" s="23" t="s">
        <v>1698</v>
      </c>
      <c r="W120" s="23">
        <v>41942</v>
      </c>
      <c r="X120" s="23" t="s">
        <v>192</v>
      </c>
      <c r="Y120" s="23">
        <v>1350</v>
      </c>
      <c r="Z120" s="23"/>
      <c r="AA120" s="23">
        <v>41942</v>
      </c>
      <c r="AB120" s="23">
        <v>-1350</v>
      </c>
    </row>
    <row r="121" spans="1:28" x14ac:dyDescent="0.25">
      <c r="A121" s="23" t="s">
        <v>3317</v>
      </c>
      <c r="B121" s="23">
        <v>200000000</v>
      </c>
      <c r="C121" s="26">
        <v>41948.574097222219</v>
      </c>
      <c r="D121" s="26">
        <v>41948.574097222219</v>
      </c>
      <c r="E121" s="26"/>
      <c r="F121" s="23">
        <v>0</v>
      </c>
      <c r="G121" s="23">
        <v>1</v>
      </c>
      <c r="H121" s="23">
        <v>200000003</v>
      </c>
      <c r="I121" s="23" t="s">
        <v>3318</v>
      </c>
      <c r="J121" s="23">
        <v>200000001</v>
      </c>
      <c r="K121" s="23"/>
      <c r="L121" s="23" t="s">
        <v>3317</v>
      </c>
      <c r="M121" s="23" t="s">
        <v>444</v>
      </c>
      <c r="N121" s="23" t="s">
        <v>395</v>
      </c>
      <c r="O121" s="23" t="s">
        <v>322</v>
      </c>
      <c r="P121" s="23" t="s">
        <v>3319</v>
      </c>
      <c r="Q121" s="23"/>
      <c r="R121" s="26">
        <v>41990.833333333336</v>
      </c>
      <c r="S121" s="23">
        <v>7620</v>
      </c>
      <c r="T121" s="23" t="s">
        <v>281</v>
      </c>
      <c r="U121" s="23" t="s">
        <v>283</v>
      </c>
      <c r="V121" s="23" t="s">
        <v>1699</v>
      </c>
      <c r="W121" s="23">
        <v>41991</v>
      </c>
      <c r="X121" s="23" t="s">
        <v>185</v>
      </c>
      <c r="Y121" s="23">
        <v>7620</v>
      </c>
      <c r="Z121" s="23"/>
      <c r="AA121" s="23">
        <v>41991</v>
      </c>
      <c r="AB121" s="23">
        <v>-7620</v>
      </c>
    </row>
    <row r="122" spans="1:28" x14ac:dyDescent="0.25">
      <c r="A122" s="23" t="s">
        <v>381</v>
      </c>
      <c r="B122" s="23">
        <v>200000001</v>
      </c>
      <c r="C122" s="26">
        <v>41858.593564814815</v>
      </c>
      <c r="D122" s="26">
        <v>41933.569456018522</v>
      </c>
      <c r="E122" s="26"/>
      <c r="F122" s="23">
        <v>0</v>
      </c>
      <c r="G122" s="23">
        <v>1</v>
      </c>
      <c r="H122" s="23">
        <v>200000003</v>
      </c>
      <c r="I122" s="23" t="s">
        <v>382</v>
      </c>
      <c r="J122" s="23">
        <v>200000000</v>
      </c>
      <c r="K122" s="23"/>
      <c r="L122" s="23" t="s">
        <v>381</v>
      </c>
      <c r="M122" s="23" t="s">
        <v>383</v>
      </c>
      <c r="N122" s="23" t="s">
        <v>384</v>
      </c>
      <c r="O122" s="23" t="s">
        <v>277</v>
      </c>
      <c r="P122" s="23" t="s">
        <v>589</v>
      </c>
      <c r="Q122" s="23"/>
      <c r="R122" s="26">
        <v>41771.833333333336</v>
      </c>
      <c r="S122" s="23">
        <v>37830</v>
      </c>
      <c r="T122" s="23" t="s">
        <v>280</v>
      </c>
      <c r="U122" s="23" t="s">
        <v>282</v>
      </c>
      <c r="V122" s="23" t="s">
        <v>1699</v>
      </c>
      <c r="W122" s="23">
        <v>41772</v>
      </c>
      <c r="X122" s="23" t="s">
        <v>181</v>
      </c>
      <c r="Y122" s="23"/>
      <c r="Z122" s="23">
        <v>37830</v>
      </c>
      <c r="AA122" s="23">
        <v>41772</v>
      </c>
      <c r="AB122" s="23">
        <v>37830</v>
      </c>
    </row>
    <row r="123" spans="1:28" x14ac:dyDescent="0.25">
      <c r="A123" s="23" t="s">
        <v>1922</v>
      </c>
      <c r="B123" s="23">
        <v>200000000</v>
      </c>
      <c r="C123" s="26">
        <v>41936.306921296295</v>
      </c>
      <c r="D123" s="26">
        <v>41936.306921296295</v>
      </c>
      <c r="E123" s="26"/>
      <c r="F123" s="23">
        <v>0</v>
      </c>
      <c r="G123" s="23">
        <v>1</v>
      </c>
      <c r="H123" s="23">
        <v>200000003</v>
      </c>
      <c r="I123" s="23" t="s">
        <v>1923</v>
      </c>
      <c r="J123" s="23">
        <v>200000001</v>
      </c>
      <c r="K123" s="23"/>
      <c r="L123" s="23" t="s">
        <v>1922</v>
      </c>
      <c r="M123" s="23" t="s">
        <v>1924</v>
      </c>
      <c r="N123" s="23" t="s">
        <v>395</v>
      </c>
      <c r="O123" s="23" t="s">
        <v>322</v>
      </c>
      <c r="P123" s="23" t="s">
        <v>3192</v>
      </c>
      <c r="Q123" s="23"/>
      <c r="R123" s="26">
        <v>41967.833333333336</v>
      </c>
      <c r="S123" s="23">
        <v>6963</v>
      </c>
      <c r="T123" s="23" t="s">
        <v>281</v>
      </c>
      <c r="U123" s="23" t="s">
        <v>283</v>
      </c>
      <c r="V123" s="23" t="s">
        <v>1699</v>
      </c>
      <c r="W123" s="23">
        <v>41968</v>
      </c>
      <c r="X123" s="23" t="s">
        <v>185</v>
      </c>
      <c r="Y123" s="23">
        <v>6963</v>
      </c>
      <c r="Z123" s="23"/>
      <c r="AA123" s="23">
        <v>41968</v>
      </c>
      <c r="AB123" s="23">
        <v>-6963</v>
      </c>
    </row>
    <row r="124" spans="1:28" x14ac:dyDescent="0.25">
      <c r="A124" s="23" t="s">
        <v>1357</v>
      </c>
      <c r="B124" s="23">
        <v>200000001</v>
      </c>
      <c r="C124" s="26">
        <v>41872.558541666665</v>
      </c>
      <c r="D124" s="26">
        <v>41933.569641203707</v>
      </c>
      <c r="E124" s="26"/>
      <c r="F124" s="23">
        <v>0</v>
      </c>
      <c r="G124" s="23">
        <v>1</v>
      </c>
      <c r="H124" s="23">
        <v>200000000</v>
      </c>
      <c r="I124" s="23" t="s">
        <v>1388</v>
      </c>
      <c r="J124" s="23">
        <v>200000000</v>
      </c>
      <c r="K124" s="23"/>
      <c r="L124" s="23" t="s">
        <v>1357</v>
      </c>
      <c r="M124" s="23" t="s">
        <v>1860</v>
      </c>
      <c r="N124" s="23" t="s">
        <v>1123</v>
      </c>
      <c r="O124" s="23" t="s">
        <v>1124</v>
      </c>
      <c r="P124" s="23" t="s">
        <v>1358</v>
      </c>
      <c r="Q124" s="23"/>
      <c r="R124" s="26">
        <v>41879.833333333336</v>
      </c>
      <c r="S124" s="23">
        <v>60900</v>
      </c>
      <c r="T124" s="23" t="s">
        <v>280</v>
      </c>
      <c r="U124" s="23" t="s">
        <v>282</v>
      </c>
      <c r="V124" s="23" t="s">
        <v>1698</v>
      </c>
      <c r="W124" s="23">
        <v>41880</v>
      </c>
      <c r="X124" s="23" t="s">
        <v>181</v>
      </c>
      <c r="Y124" s="23"/>
      <c r="Z124" s="23">
        <v>60900</v>
      </c>
      <c r="AA124" s="23">
        <v>41880</v>
      </c>
      <c r="AB124" s="23">
        <v>60900</v>
      </c>
    </row>
    <row r="125" spans="1:28" x14ac:dyDescent="0.25">
      <c r="A125" s="23" t="s">
        <v>2362</v>
      </c>
      <c r="B125" s="23">
        <v>200000001</v>
      </c>
      <c r="C125" s="26">
        <v>41929.472013888888</v>
      </c>
      <c r="D125" s="26">
        <v>41933.569305555553</v>
      </c>
      <c r="E125" s="26"/>
      <c r="F125" s="23">
        <v>0</v>
      </c>
      <c r="G125" s="23">
        <v>1</v>
      </c>
      <c r="H125" s="23">
        <v>200000000</v>
      </c>
      <c r="I125" s="23" t="s">
        <v>2363</v>
      </c>
      <c r="J125" s="23">
        <v>200000000</v>
      </c>
      <c r="K125" s="23"/>
      <c r="L125" s="23" t="s">
        <v>2362</v>
      </c>
      <c r="M125" s="23" t="s">
        <v>2364</v>
      </c>
      <c r="N125" s="23" t="s">
        <v>567</v>
      </c>
      <c r="O125" s="23" t="s">
        <v>333</v>
      </c>
      <c r="P125" s="23" t="s">
        <v>2365</v>
      </c>
      <c r="Q125" s="23"/>
      <c r="R125" s="26">
        <v>41991.833333333336</v>
      </c>
      <c r="S125" s="23">
        <v>215819.96</v>
      </c>
      <c r="T125" s="23" t="s">
        <v>280</v>
      </c>
      <c r="U125" s="23" t="s">
        <v>282</v>
      </c>
      <c r="V125" s="23" t="s">
        <v>1698</v>
      </c>
      <c r="W125" s="23">
        <v>41992</v>
      </c>
      <c r="X125" s="23" t="s">
        <v>181</v>
      </c>
      <c r="Y125" s="23"/>
      <c r="Z125" s="23">
        <v>215819.96</v>
      </c>
      <c r="AA125" s="23">
        <v>41992</v>
      </c>
      <c r="AB125" s="23">
        <v>215819.96</v>
      </c>
    </row>
    <row r="126" spans="1:28" x14ac:dyDescent="0.25">
      <c r="A126" s="23" t="s">
        <v>1941</v>
      </c>
      <c r="B126" s="23">
        <v>200000002</v>
      </c>
      <c r="C126" s="26">
        <v>41890.534050925926</v>
      </c>
      <c r="D126" s="26">
        <v>41933.569386574076</v>
      </c>
      <c r="E126" s="26"/>
      <c r="F126" s="23">
        <v>0</v>
      </c>
      <c r="G126" s="23">
        <v>1</v>
      </c>
      <c r="H126" s="23">
        <v>200000006</v>
      </c>
      <c r="I126" s="23" t="s">
        <v>606</v>
      </c>
      <c r="J126" s="23">
        <v>200000001</v>
      </c>
      <c r="K126" s="23"/>
      <c r="L126" s="23" t="s">
        <v>1941</v>
      </c>
      <c r="M126" s="23" t="s">
        <v>1942</v>
      </c>
      <c r="N126" s="23" t="s">
        <v>764</v>
      </c>
      <c r="O126" s="23" t="s">
        <v>298</v>
      </c>
      <c r="P126" s="23" t="s">
        <v>1943</v>
      </c>
      <c r="Q126" s="23"/>
      <c r="R126" s="26"/>
      <c r="S126" s="23">
        <v>13530</v>
      </c>
      <c r="T126" s="23" t="s">
        <v>281</v>
      </c>
      <c r="U126" s="23" t="s">
        <v>3593</v>
      </c>
      <c r="V126" s="23" t="s">
        <v>1706</v>
      </c>
      <c r="W126" s="23"/>
      <c r="X126" s="23" t="s">
        <v>272</v>
      </c>
      <c r="Y126" s="23">
        <v>13530</v>
      </c>
      <c r="Z126" s="23"/>
      <c r="AA126" s="23"/>
      <c r="AB126" s="23">
        <v>-13530</v>
      </c>
    </row>
    <row r="127" spans="1:28" x14ac:dyDescent="0.25">
      <c r="A127" s="23" t="s">
        <v>3016</v>
      </c>
      <c r="B127" s="23">
        <v>200000001</v>
      </c>
      <c r="C127" s="26">
        <v>41954.510092592594</v>
      </c>
      <c r="D127" s="26">
        <v>41954.510092592594</v>
      </c>
      <c r="E127" s="26"/>
      <c r="F127" s="23">
        <v>0</v>
      </c>
      <c r="G127" s="23">
        <v>1</v>
      </c>
      <c r="H127" s="23">
        <v>200000000</v>
      </c>
      <c r="I127" s="23" t="s">
        <v>3017</v>
      </c>
      <c r="J127" s="23">
        <v>200000000</v>
      </c>
      <c r="K127" s="23"/>
      <c r="L127" s="23" t="s">
        <v>3016</v>
      </c>
      <c r="M127" s="23" t="s">
        <v>3018</v>
      </c>
      <c r="N127" s="23" t="s">
        <v>3019</v>
      </c>
      <c r="O127" s="23" t="s">
        <v>3020</v>
      </c>
      <c r="P127" s="23" t="s">
        <v>3021</v>
      </c>
      <c r="Q127" s="23"/>
      <c r="R127" s="26">
        <v>42044.833333333336</v>
      </c>
      <c r="S127" s="23">
        <v>89209</v>
      </c>
      <c r="T127" s="23" t="s">
        <v>280</v>
      </c>
      <c r="U127" s="23" t="s">
        <v>282</v>
      </c>
      <c r="V127" s="23" t="s">
        <v>1698</v>
      </c>
      <c r="W127" s="23">
        <v>42045</v>
      </c>
      <c r="X127" s="23" t="s">
        <v>181</v>
      </c>
      <c r="Y127" s="23"/>
      <c r="Z127" s="23">
        <v>89209</v>
      </c>
      <c r="AA127" s="23">
        <v>42045</v>
      </c>
      <c r="AB127" s="23">
        <v>89209</v>
      </c>
    </row>
    <row r="128" spans="1:28" x14ac:dyDescent="0.25">
      <c r="A128" s="23" t="s">
        <v>3137</v>
      </c>
      <c r="B128" s="23">
        <v>200000000</v>
      </c>
      <c r="C128" s="26">
        <v>41942.399861111109</v>
      </c>
      <c r="D128" s="26">
        <v>41942.399861111109</v>
      </c>
      <c r="E128" s="26"/>
      <c r="F128" s="23">
        <v>0</v>
      </c>
      <c r="G128" s="23">
        <v>1</v>
      </c>
      <c r="H128" s="23">
        <v>100000000</v>
      </c>
      <c r="I128" s="23" t="s">
        <v>3138</v>
      </c>
      <c r="J128" s="23">
        <v>200000001</v>
      </c>
      <c r="K128" s="23"/>
      <c r="L128" s="23" t="s">
        <v>3137</v>
      </c>
      <c r="M128" s="23" t="s">
        <v>3139</v>
      </c>
      <c r="N128" s="23" t="s">
        <v>1800</v>
      </c>
      <c r="O128" s="23" t="s">
        <v>1801</v>
      </c>
      <c r="P128" s="23" t="s">
        <v>3157</v>
      </c>
      <c r="Q128" s="23"/>
      <c r="R128" s="26">
        <v>41983.833333333336</v>
      </c>
      <c r="S128" s="23">
        <v>62058.44</v>
      </c>
      <c r="T128" s="23" t="s">
        <v>281</v>
      </c>
      <c r="U128" s="23" t="s">
        <v>283</v>
      </c>
      <c r="V128" s="23" t="s">
        <v>1701</v>
      </c>
      <c r="W128" s="23">
        <v>41984</v>
      </c>
      <c r="X128" s="23" t="s">
        <v>185</v>
      </c>
      <c r="Y128" s="23">
        <v>62058.44</v>
      </c>
      <c r="Z128" s="23"/>
      <c r="AA128" s="23">
        <v>41984</v>
      </c>
      <c r="AB128" s="23">
        <v>-62058.44</v>
      </c>
    </row>
    <row r="129" spans="1:28" x14ac:dyDescent="0.25">
      <c r="A129" s="23" t="s">
        <v>416</v>
      </c>
      <c r="B129" s="23">
        <v>200000000</v>
      </c>
      <c r="C129" s="26">
        <v>41942.567743055559</v>
      </c>
      <c r="D129" s="26">
        <v>41942.567743055559</v>
      </c>
      <c r="E129" s="26"/>
      <c r="F129" s="23">
        <v>0</v>
      </c>
      <c r="G129" s="23">
        <v>1</v>
      </c>
      <c r="H129" s="23">
        <v>200000000</v>
      </c>
      <c r="I129" s="23" t="s">
        <v>2498</v>
      </c>
      <c r="J129" s="23">
        <v>200000001</v>
      </c>
      <c r="K129" s="23"/>
      <c r="L129" s="23" t="s">
        <v>416</v>
      </c>
      <c r="M129" s="23" t="s">
        <v>417</v>
      </c>
      <c r="N129" s="23" t="s">
        <v>395</v>
      </c>
      <c r="O129" s="23" t="s">
        <v>322</v>
      </c>
      <c r="P129" s="23" t="s">
        <v>3072</v>
      </c>
      <c r="Q129" s="23"/>
      <c r="R129" s="26">
        <v>41857.833333333336</v>
      </c>
      <c r="S129" s="23">
        <v>72087</v>
      </c>
      <c r="T129" s="23" t="s">
        <v>281</v>
      </c>
      <c r="U129" s="23" t="s">
        <v>283</v>
      </c>
      <c r="V129" s="23" t="s">
        <v>1698</v>
      </c>
      <c r="W129" s="23">
        <v>41858</v>
      </c>
      <c r="X129" s="23" t="s">
        <v>185</v>
      </c>
      <c r="Y129" s="23">
        <v>72087</v>
      </c>
      <c r="Z129" s="23"/>
      <c r="AA129" s="23">
        <v>41858</v>
      </c>
      <c r="AB129" s="23">
        <v>-72087</v>
      </c>
    </row>
    <row r="130" spans="1:28" x14ac:dyDescent="0.25">
      <c r="A130" s="23" t="s">
        <v>648</v>
      </c>
      <c r="B130" s="23">
        <v>200000001</v>
      </c>
      <c r="C130" s="26">
        <v>41824.429756944446</v>
      </c>
      <c r="D130" s="26">
        <v>41933.569490740738</v>
      </c>
      <c r="E130" s="26"/>
      <c r="F130" s="23">
        <v>0</v>
      </c>
      <c r="G130" s="23">
        <v>1</v>
      </c>
      <c r="H130" s="23">
        <v>200000003</v>
      </c>
      <c r="I130" s="23" t="s">
        <v>905</v>
      </c>
      <c r="J130" s="23">
        <v>200000000</v>
      </c>
      <c r="K130" s="23"/>
      <c r="L130" s="23" t="s">
        <v>648</v>
      </c>
      <c r="M130" s="23" t="s">
        <v>649</v>
      </c>
      <c r="N130" s="23" t="s">
        <v>650</v>
      </c>
      <c r="O130" s="23" t="s">
        <v>313</v>
      </c>
      <c r="P130" s="23" t="s">
        <v>651</v>
      </c>
      <c r="Q130" s="23"/>
      <c r="R130" s="26">
        <v>41826.833333333336</v>
      </c>
      <c r="S130" s="23">
        <v>49500</v>
      </c>
      <c r="T130" s="23" t="s">
        <v>280</v>
      </c>
      <c r="U130" s="23" t="s">
        <v>282</v>
      </c>
      <c r="V130" s="23" t="s">
        <v>1699</v>
      </c>
      <c r="W130" s="23">
        <v>41827</v>
      </c>
      <c r="X130" s="23" t="s">
        <v>181</v>
      </c>
      <c r="Y130" s="23"/>
      <c r="Z130" s="23">
        <v>49500</v>
      </c>
      <c r="AA130" s="23">
        <v>41827</v>
      </c>
      <c r="AB130" s="23">
        <v>49500</v>
      </c>
    </row>
    <row r="131" spans="1:28" x14ac:dyDescent="0.25">
      <c r="A131" s="23" t="s">
        <v>1029</v>
      </c>
      <c r="B131" s="23">
        <v>200000000</v>
      </c>
      <c r="C131" s="26">
        <v>41957.35665509259</v>
      </c>
      <c r="D131" s="26">
        <v>41957.35665509259</v>
      </c>
      <c r="E131" s="26"/>
      <c r="F131" s="23">
        <v>0</v>
      </c>
      <c r="G131" s="23">
        <v>1</v>
      </c>
      <c r="H131" s="23">
        <v>200000000</v>
      </c>
      <c r="I131" s="23" t="s">
        <v>2630</v>
      </c>
      <c r="J131" s="23">
        <v>200000001</v>
      </c>
      <c r="K131" s="23"/>
      <c r="L131" s="23" t="s">
        <v>1029</v>
      </c>
      <c r="M131" s="23" t="s">
        <v>1030</v>
      </c>
      <c r="N131" s="23" t="s">
        <v>395</v>
      </c>
      <c r="O131" s="23" t="s">
        <v>322</v>
      </c>
      <c r="P131" s="23" t="s">
        <v>3486</v>
      </c>
      <c r="Q131" s="23"/>
      <c r="R131" s="26">
        <v>41793.833333333336</v>
      </c>
      <c r="S131" s="23">
        <v>175935</v>
      </c>
      <c r="T131" s="23" t="s">
        <v>281</v>
      </c>
      <c r="U131" s="23" t="s">
        <v>283</v>
      </c>
      <c r="V131" s="23" t="s">
        <v>1698</v>
      </c>
      <c r="W131" s="23">
        <v>41794</v>
      </c>
      <c r="X131" s="23" t="s">
        <v>185</v>
      </c>
      <c r="Y131" s="23">
        <v>175935</v>
      </c>
      <c r="Z131" s="23"/>
      <c r="AA131" s="23">
        <v>41794</v>
      </c>
      <c r="AB131" s="23">
        <v>-175935</v>
      </c>
    </row>
    <row r="132" spans="1:28" x14ac:dyDescent="0.25">
      <c r="A132" s="23" t="s">
        <v>3009</v>
      </c>
      <c r="B132" s="23">
        <v>200000000</v>
      </c>
      <c r="C132" s="26">
        <v>41943.615729166668</v>
      </c>
      <c r="D132" s="26">
        <v>41948.542708333334</v>
      </c>
      <c r="E132" s="26"/>
      <c r="F132" s="23">
        <v>0</v>
      </c>
      <c r="G132" s="23">
        <v>1</v>
      </c>
      <c r="H132" s="23">
        <v>200000003</v>
      </c>
      <c r="I132" s="23" t="s">
        <v>3010</v>
      </c>
      <c r="J132" s="23">
        <v>200000001</v>
      </c>
      <c r="K132" s="23"/>
      <c r="L132" s="23" t="s">
        <v>3009</v>
      </c>
      <c r="M132" s="23" t="s">
        <v>444</v>
      </c>
      <c r="N132" s="23" t="s">
        <v>395</v>
      </c>
      <c r="O132" s="23" t="s">
        <v>322</v>
      </c>
      <c r="P132" s="23" t="s">
        <v>3011</v>
      </c>
      <c r="Q132" s="23"/>
      <c r="R132" s="26">
        <v>41990.833333333336</v>
      </c>
      <c r="S132" s="23">
        <v>9144</v>
      </c>
      <c r="T132" s="23" t="s">
        <v>281</v>
      </c>
      <c r="U132" s="23" t="s">
        <v>283</v>
      </c>
      <c r="V132" s="23" t="s">
        <v>1699</v>
      </c>
      <c r="W132" s="23">
        <v>41991</v>
      </c>
      <c r="X132" s="23" t="s">
        <v>185</v>
      </c>
      <c r="Y132" s="23">
        <v>9144</v>
      </c>
      <c r="Z132" s="23"/>
      <c r="AA132" s="23">
        <v>41991</v>
      </c>
      <c r="AB132" s="23">
        <v>-9144</v>
      </c>
    </row>
    <row r="133" spans="1:28" x14ac:dyDescent="0.25">
      <c r="A133" s="23" t="s">
        <v>1533</v>
      </c>
      <c r="B133" s="23">
        <v>200000001</v>
      </c>
      <c r="C133" s="26">
        <v>41870.342233796298</v>
      </c>
      <c r="D133" s="26">
        <v>41933.569444444445</v>
      </c>
      <c r="E133" s="26"/>
      <c r="F133" s="23">
        <v>0</v>
      </c>
      <c r="G133" s="23">
        <v>1</v>
      </c>
      <c r="H133" s="23">
        <v>200000000</v>
      </c>
      <c r="I133" s="23" t="s">
        <v>1534</v>
      </c>
      <c r="J133" s="23">
        <v>200000000</v>
      </c>
      <c r="K133" s="23"/>
      <c r="L133" s="23" t="s">
        <v>1533</v>
      </c>
      <c r="M133" s="23" t="s">
        <v>1535</v>
      </c>
      <c r="N133" s="23" t="s">
        <v>1536</v>
      </c>
      <c r="O133" s="23" t="s">
        <v>1537</v>
      </c>
      <c r="P133" s="23" t="s">
        <v>1538</v>
      </c>
      <c r="Q133" s="23">
        <v>100</v>
      </c>
      <c r="R133" s="26">
        <v>41752.833333333336</v>
      </c>
      <c r="S133" s="23">
        <v>273884.15999999997</v>
      </c>
      <c r="T133" s="23" t="s">
        <v>280</v>
      </c>
      <c r="U133" s="23" t="s">
        <v>282</v>
      </c>
      <c r="V133" s="23" t="s">
        <v>1698</v>
      </c>
      <c r="W133" s="23">
        <v>41753</v>
      </c>
      <c r="X133" s="23" t="s">
        <v>181</v>
      </c>
      <c r="Y133" s="23"/>
      <c r="Z133" s="23">
        <v>273884.15999999997</v>
      </c>
      <c r="AA133" s="23">
        <v>41753</v>
      </c>
      <c r="AB133" s="23">
        <v>273884.15999999997</v>
      </c>
    </row>
    <row r="134" spans="1:28" x14ac:dyDescent="0.25">
      <c r="A134" s="23" t="s">
        <v>949</v>
      </c>
      <c r="B134" s="23">
        <v>200000002</v>
      </c>
      <c r="C134" s="26">
        <v>41891.296631944446</v>
      </c>
      <c r="D134" s="26">
        <v>41933.569490740738</v>
      </c>
      <c r="E134" s="26"/>
      <c r="F134" s="23">
        <v>0</v>
      </c>
      <c r="G134" s="23">
        <v>1</v>
      </c>
      <c r="H134" s="23">
        <v>200000006</v>
      </c>
      <c r="I134" s="23" t="s">
        <v>2478</v>
      </c>
      <c r="J134" s="23">
        <v>200000001</v>
      </c>
      <c r="K134" s="23"/>
      <c r="L134" s="23" t="s">
        <v>949</v>
      </c>
      <c r="M134" s="23" t="s">
        <v>950</v>
      </c>
      <c r="N134" s="23" t="s">
        <v>525</v>
      </c>
      <c r="O134" s="23" t="s">
        <v>332</v>
      </c>
      <c r="P134" s="23" t="s">
        <v>2659</v>
      </c>
      <c r="Q134" s="23"/>
      <c r="R134" s="26"/>
      <c r="S134" s="23">
        <v>30000</v>
      </c>
      <c r="T134" s="23" t="s">
        <v>281</v>
      </c>
      <c r="U134" s="23" t="s">
        <v>3593</v>
      </c>
      <c r="V134" s="23" t="s">
        <v>1706</v>
      </c>
      <c r="W134" s="23"/>
      <c r="X134" s="23" t="s">
        <v>272</v>
      </c>
      <c r="Y134" s="23">
        <v>30000</v>
      </c>
      <c r="Z134" s="23"/>
      <c r="AA134" s="23"/>
      <c r="AB134" s="23">
        <v>-30000</v>
      </c>
    </row>
    <row r="135" spans="1:28" x14ac:dyDescent="0.25">
      <c r="A135" s="23" t="s">
        <v>3455</v>
      </c>
      <c r="B135" s="23">
        <v>200000001</v>
      </c>
      <c r="C135" s="26">
        <v>41956.223726851851</v>
      </c>
      <c r="D135" s="26">
        <v>41956.223726851851</v>
      </c>
      <c r="E135" s="26"/>
      <c r="F135" s="23">
        <v>0</v>
      </c>
      <c r="G135" s="23">
        <v>1</v>
      </c>
      <c r="H135" s="23">
        <v>200000000</v>
      </c>
      <c r="I135" s="23" t="s">
        <v>3456</v>
      </c>
      <c r="J135" s="23">
        <v>200000000</v>
      </c>
      <c r="K135" s="23"/>
      <c r="L135" s="23" t="s">
        <v>3455</v>
      </c>
      <c r="M135" s="23" t="s">
        <v>3457</v>
      </c>
      <c r="N135" s="23" t="s">
        <v>3458</v>
      </c>
      <c r="O135" s="23" t="s">
        <v>3459</v>
      </c>
      <c r="P135" s="23" t="s">
        <v>3460</v>
      </c>
      <c r="Q135" s="23">
        <v>100</v>
      </c>
      <c r="R135" s="26">
        <v>41956.875</v>
      </c>
      <c r="S135" s="23">
        <v>167000</v>
      </c>
      <c r="T135" s="23" t="s">
        <v>280</v>
      </c>
      <c r="U135" s="23" t="s">
        <v>282</v>
      </c>
      <c r="V135" s="23" t="s">
        <v>1698</v>
      </c>
      <c r="W135" s="23">
        <v>41957</v>
      </c>
      <c r="X135" s="23" t="s">
        <v>181</v>
      </c>
      <c r="Y135" s="23"/>
      <c r="Z135" s="23">
        <v>167000</v>
      </c>
      <c r="AA135" s="23">
        <v>41957</v>
      </c>
      <c r="AB135" s="23">
        <v>167000</v>
      </c>
    </row>
    <row r="136" spans="1:28" x14ac:dyDescent="0.25">
      <c r="A136" s="23" t="s">
        <v>1944</v>
      </c>
      <c r="B136" s="23">
        <v>200000001</v>
      </c>
      <c r="C136" s="26">
        <v>41928.247719907406</v>
      </c>
      <c r="D136" s="26">
        <v>41933.569340277776</v>
      </c>
      <c r="E136" s="26"/>
      <c r="F136" s="23">
        <v>0</v>
      </c>
      <c r="G136" s="23">
        <v>1</v>
      </c>
      <c r="H136" s="23">
        <v>200000000</v>
      </c>
      <c r="I136" s="23" t="s">
        <v>1945</v>
      </c>
      <c r="J136" s="23">
        <v>200000000</v>
      </c>
      <c r="K136" s="23"/>
      <c r="L136" s="23" t="s">
        <v>1944</v>
      </c>
      <c r="M136" s="23" t="s">
        <v>1946</v>
      </c>
      <c r="N136" s="23" t="s">
        <v>1947</v>
      </c>
      <c r="O136" s="23" t="s">
        <v>1948</v>
      </c>
      <c r="P136" s="23" t="s">
        <v>1949</v>
      </c>
      <c r="Q136" s="23">
        <v>100</v>
      </c>
      <c r="R136" s="26">
        <v>41926.833333333336</v>
      </c>
      <c r="S136" s="23">
        <v>460000</v>
      </c>
      <c r="T136" s="23" t="s">
        <v>280</v>
      </c>
      <c r="U136" s="23" t="s">
        <v>282</v>
      </c>
      <c r="V136" s="23" t="s">
        <v>1698</v>
      </c>
      <c r="W136" s="23">
        <v>41927</v>
      </c>
      <c r="X136" s="23" t="s">
        <v>181</v>
      </c>
      <c r="Y136" s="23"/>
      <c r="Z136" s="23">
        <v>460000</v>
      </c>
      <c r="AA136" s="23">
        <v>41927</v>
      </c>
      <c r="AB136" s="23">
        <v>460000</v>
      </c>
    </row>
    <row r="137" spans="1:28" x14ac:dyDescent="0.25">
      <c r="A137" s="23" t="s">
        <v>2393</v>
      </c>
      <c r="B137" s="23">
        <v>200000005</v>
      </c>
      <c r="C137" s="26">
        <v>41956.261377314811</v>
      </c>
      <c r="D137" s="26">
        <v>41956.261377314811</v>
      </c>
      <c r="E137" s="26"/>
      <c r="F137" s="23">
        <v>0</v>
      </c>
      <c r="G137" s="23">
        <v>1</v>
      </c>
      <c r="H137" s="23">
        <v>200000003</v>
      </c>
      <c r="I137" s="23" t="s">
        <v>2394</v>
      </c>
      <c r="J137" s="23">
        <v>200000000</v>
      </c>
      <c r="K137" s="23"/>
      <c r="L137" s="23" t="s">
        <v>2393</v>
      </c>
      <c r="M137" s="23" t="s">
        <v>2395</v>
      </c>
      <c r="N137" s="23" t="s">
        <v>2396</v>
      </c>
      <c r="O137" s="23" t="s">
        <v>2397</v>
      </c>
      <c r="P137" s="23" t="s">
        <v>3440</v>
      </c>
      <c r="Q137" s="23"/>
      <c r="R137" s="26">
        <v>41962.833333333336</v>
      </c>
      <c r="S137" s="23">
        <v>2</v>
      </c>
      <c r="T137" s="23" t="s">
        <v>280</v>
      </c>
      <c r="U137" s="23" t="s">
        <v>1703</v>
      </c>
      <c r="V137" s="23" t="s">
        <v>1699</v>
      </c>
      <c r="W137" s="23">
        <v>41963</v>
      </c>
      <c r="X137" s="23" t="s">
        <v>1694</v>
      </c>
      <c r="Y137" s="23"/>
      <c r="Z137" s="23">
        <v>1.8</v>
      </c>
      <c r="AA137" s="23">
        <v>41963</v>
      </c>
      <c r="AB137" s="23">
        <v>2</v>
      </c>
    </row>
    <row r="138" spans="1:28" x14ac:dyDescent="0.25">
      <c r="A138" s="23" t="s">
        <v>1539</v>
      </c>
      <c r="B138" s="23">
        <v>200000000</v>
      </c>
      <c r="C138" s="26">
        <v>41876.28696759259</v>
      </c>
      <c r="D138" s="26">
        <v>41933.542928240742</v>
      </c>
      <c r="E138" s="26"/>
      <c r="F138" s="23">
        <v>0</v>
      </c>
      <c r="G138" s="23">
        <v>1</v>
      </c>
      <c r="H138" s="23">
        <v>200000003</v>
      </c>
      <c r="I138" s="23" t="s">
        <v>1540</v>
      </c>
      <c r="J138" s="23">
        <v>200000001</v>
      </c>
      <c r="K138" s="23"/>
      <c r="L138" s="23" t="s">
        <v>1539</v>
      </c>
      <c r="M138" s="23" t="s">
        <v>1128</v>
      </c>
      <c r="N138" s="23" t="s">
        <v>617</v>
      </c>
      <c r="O138" s="23" t="s">
        <v>324</v>
      </c>
      <c r="P138" s="23" t="s">
        <v>1541</v>
      </c>
      <c r="Q138" s="23"/>
      <c r="R138" s="26"/>
      <c r="S138" s="23">
        <v>153983.67000000001</v>
      </c>
      <c r="T138" s="23" t="s">
        <v>281</v>
      </c>
      <c r="U138" s="23" t="s">
        <v>283</v>
      </c>
      <c r="V138" s="23" t="s">
        <v>1699</v>
      </c>
      <c r="W138" s="23"/>
      <c r="X138" s="23" t="s">
        <v>185</v>
      </c>
      <c r="Y138" s="23">
        <v>153983.67000000001</v>
      </c>
      <c r="Z138" s="23"/>
      <c r="AA138" s="23"/>
      <c r="AB138" s="23">
        <v>-153983.67000000001</v>
      </c>
    </row>
    <row r="139" spans="1:28" x14ac:dyDescent="0.25">
      <c r="A139" s="23" t="s">
        <v>652</v>
      </c>
      <c r="B139" s="23">
        <v>200000001</v>
      </c>
      <c r="C139" s="26">
        <v>41814.335115740738</v>
      </c>
      <c r="D139" s="26">
        <v>41956.569097222222</v>
      </c>
      <c r="E139" s="26"/>
      <c r="F139" s="23">
        <v>0</v>
      </c>
      <c r="G139" s="23">
        <v>1</v>
      </c>
      <c r="H139" s="23">
        <v>200000003</v>
      </c>
      <c r="I139" s="23"/>
      <c r="J139" s="23">
        <v>200000000</v>
      </c>
      <c r="K139" s="23"/>
      <c r="L139" s="23" t="s">
        <v>652</v>
      </c>
      <c r="M139" s="23" t="s">
        <v>653</v>
      </c>
      <c r="N139" s="23" t="s">
        <v>3519</v>
      </c>
      <c r="O139" s="23" t="s">
        <v>3520</v>
      </c>
      <c r="P139" s="23" t="s">
        <v>654</v>
      </c>
      <c r="Q139" s="23"/>
      <c r="R139" s="26">
        <v>41970.833333333336</v>
      </c>
      <c r="S139" s="23">
        <v>10000</v>
      </c>
      <c r="T139" s="23" t="s">
        <v>280</v>
      </c>
      <c r="U139" s="23" t="s">
        <v>282</v>
      </c>
      <c r="V139" s="23" t="s">
        <v>1699</v>
      </c>
      <c r="W139" s="23">
        <v>41971</v>
      </c>
      <c r="X139" s="23" t="s">
        <v>181</v>
      </c>
      <c r="Y139" s="23"/>
      <c r="Z139" s="23">
        <v>10000</v>
      </c>
      <c r="AA139" s="23">
        <v>41971</v>
      </c>
      <c r="AB139" s="23">
        <v>10000</v>
      </c>
    </row>
    <row r="140" spans="1:28" x14ac:dyDescent="0.25">
      <c r="A140" s="23" t="s">
        <v>1928</v>
      </c>
      <c r="B140" s="23">
        <v>200000000</v>
      </c>
      <c r="C140" s="26">
        <v>41933.41547453704</v>
      </c>
      <c r="D140" s="26">
        <v>41933.41547453704</v>
      </c>
      <c r="E140" s="26"/>
      <c r="F140" s="23">
        <v>0</v>
      </c>
      <c r="G140" s="23">
        <v>1</v>
      </c>
      <c r="H140" s="23">
        <v>100000000</v>
      </c>
      <c r="I140" s="23" t="s">
        <v>1929</v>
      </c>
      <c r="J140" s="23">
        <v>200000001</v>
      </c>
      <c r="K140" s="23"/>
      <c r="L140" s="23" t="s">
        <v>1928</v>
      </c>
      <c r="M140" s="23" t="s">
        <v>1819</v>
      </c>
      <c r="N140" s="23" t="s">
        <v>395</v>
      </c>
      <c r="O140" s="23" t="s">
        <v>322</v>
      </c>
      <c r="P140" s="23" t="s">
        <v>1930</v>
      </c>
      <c r="Q140" s="23"/>
      <c r="R140" s="26">
        <v>41969.833333333336</v>
      </c>
      <c r="S140" s="23">
        <v>4572</v>
      </c>
      <c r="T140" s="23" t="s">
        <v>281</v>
      </c>
      <c r="U140" s="23" t="s">
        <v>283</v>
      </c>
      <c r="V140" s="23" t="s">
        <v>1701</v>
      </c>
      <c r="W140" s="23">
        <v>41970</v>
      </c>
      <c r="X140" s="23" t="s">
        <v>185</v>
      </c>
      <c r="Y140" s="23">
        <v>4572</v>
      </c>
      <c r="Z140" s="23"/>
      <c r="AA140" s="23">
        <v>41970</v>
      </c>
      <c r="AB140" s="23">
        <v>-4572</v>
      </c>
    </row>
    <row r="141" spans="1:28" x14ac:dyDescent="0.25">
      <c r="A141" s="23" t="s">
        <v>1720</v>
      </c>
      <c r="B141" s="23">
        <v>200000003</v>
      </c>
      <c r="C141" s="26">
        <v>41919.313067129631</v>
      </c>
      <c r="D141" s="26">
        <v>41933.569374999999</v>
      </c>
      <c r="E141" s="26"/>
      <c r="F141" s="23">
        <v>0</v>
      </c>
      <c r="G141" s="23">
        <v>1</v>
      </c>
      <c r="H141" s="23">
        <v>100000000</v>
      </c>
      <c r="I141" s="23" t="s">
        <v>1721</v>
      </c>
      <c r="J141" s="23">
        <v>200000001</v>
      </c>
      <c r="K141" s="23"/>
      <c r="L141" s="23" t="s">
        <v>1720</v>
      </c>
      <c r="M141" s="23" t="s">
        <v>1722</v>
      </c>
      <c r="N141" s="23" t="s">
        <v>541</v>
      </c>
      <c r="O141" s="23" t="s">
        <v>347</v>
      </c>
      <c r="P141" s="23" t="s">
        <v>2192</v>
      </c>
      <c r="Q141" s="23"/>
      <c r="R141" s="26">
        <v>41893.833333333336</v>
      </c>
      <c r="S141" s="23">
        <v>800</v>
      </c>
      <c r="T141" s="23" t="s">
        <v>281</v>
      </c>
      <c r="U141" s="23" t="s">
        <v>284</v>
      </c>
      <c r="V141" s="23" t="s">
        <v>1701</v>
      </c>
      <c r="W141" s="23">
        <v>41894</v>
      </c>
      <c r="X141" s="23" t="s">
        <v>192</v>
      </c>
      <c r="Y141" s="23">
        <v>800</v>
      </c>
      <c r="Z141" s="23"/>
      <c r="AA141" s="23">
        <v>41894</v>
      </c>
      <c r="AB141" s="23">
        <v>-800</v>
      </c>
    </row>
    <row r="142" spans="1:28" x14ac:dyDescent="0.25">
      <c r="A142" s="23" t="s">
        <v>619</v>
      </c>
      <c r="B142" s="23">
        <v>200000002</v>
      </c>
      <c r="C142" s="26">
        <v>41941.550312500003</v>
      </c>
      <c r="D142" s="26">
        <v>41941.550937499997</v>
      </c>
      <c r="E142" s="26"/>
      <c r="F142" s="23">
        <v>0</v>
      </c>
      <c r="G142" s="23">
        <v>1</v>
      </c>
      <c r="H142" s="23">
        <v>200000003</v>
      </c>
      <c r="I142" s="23" t="s">
        <v>2966</v>
      </c>
      <c r="J142" s="23">
        <v>200000001</v>
      </c>
      <c r="K142" s="23"/>
      <c r="L142" s="23" t="s">
        <v>619</v>
      </c>
      <c r="M142" s="23" t="s">
        <v>620</v>
      </c>
      <c r="N142" s="23" t="s">
        <v>544</v>
      </c>
      <c r="O142" s="23" t="s">
        <v>263</v>
      </c>
      <c r="P142" s="23" t="s">
        <v>3099</v>
      </c>
      <c r="Q142" s="23"/>
      <c r="R142" s="26">
        <v>41956.833333333336</v>
      </c>
      <c r="S142" s="23">
        <v>123685.4</v>
      </c>
      <c r="T142" s="23" t="s">
        <v>281</v>
      </c>
      <c r="U142" s="23" t="s">
        <v>3593</v>
      </c>
      <c r="V142" s="23" t="s">
        <v>1699</v>
      </c>
      <c r="W142" s="23">
        <v>41957</v>
      </c>
      <c r="X142" s="23" t="s">
        <v>274</v>
      </c>
      <c r="Y142" s="23">
        <v>123685.4</v>
      </c>
      <c r="Z142" s="23"/>
      <c r="AA142" s="23">
        <v>41957</v>
      </c>
      <c r="AB142" s="23">
        <v>-123685.4</v>
      </c>
    </row>
    <row r="143" spans="1:28" x14ac:dyDescent="0.25">
      <c r="A143" s="23" t="s">
        <v>1843</v>
      </c>
      <c r="B143" s="23">
        <v>200000001</v>
      </c>
      <c r="C143" s="26">
        <v>41918.473171296297</v>
      </c>
      <c r="D143" s="26">
        <v>41933.569328703707</v>
      </c>
      <c r="E143" s="26"/>
      <c r="F143" s="23">
        <v>0</v>
      </c>
      <c r="G143" s="23">
        <v>1</v>
      </c>
      <c r="H143" s="23">
        <v>100000000</v>
      </c>
      <c r="I143" s="23" t="s">
        <v>1844</v>
      </c>
      <c r="J143" s="23">
        <v>200000000</v>
      </c>
      <c r="K143" s="23"/>
      <c r="L143" s="23" t="s">
        <v>1843</v>
      </c>
      <c r="M143" s="23" t="s">
        <v>1845</v>
      </c>
      <c r="N143" s="23" t="s">
        <v>1044</v>
      </c>
      <c r="O143" s="23" t="s">
        <v>1045</v>
      </c>
      <c r="P143" s="23" t="s">
        <v>2750</v>
      </c>
      <c r="Q143" s="23"/>
      <c r="R143" s="26">
        <v>41916.833333333336</v>
      </c>
      <c r="S143" s="23">
        <v>383912</v>
      </c>
      <c r="T143" s="23" t="s">
        <v>280</v>
      </c>
      <c r="U143" s="23" t="s">
        <v>282</v>
      </c>
      <c r="V143" s="23" t="s">
        <v>1701</v>
      </c>
      <c r="W143" s="23">
        <v>41917</v>
      </c>
      <c r="X143" s="23" t="s">
        <v>181</v>
      </c>
      <c r="Y143" s="23"/>
      <c r="Z143" s="23">
        <v>383912</v>
      </c>
      <c r="AA143" s="23">
        <v>41917</v>
      </c>
      <c r="AB143" s="23">
        <v>383912</v>
      </c>
    </row>
    <row r="144" spans="1:28" x14ac:dyDescent="0.25">
      <c r="A144" s="23" t="s">
        <v>1283</v>
      </c>
      <c r="B144" s="23">
        <v>200000001</v>
      </c>
      <c r="C144" s="26">
        <v>41871.511423611111</v>
      </c>
      <c r="D144" s="26">
        <v>41933.569421296299</v>
      </c>
      <c r="E144" s="26"/>
      <c r="F144" s="23">
        <v>0</v>
      </c>
      <c r="G144" s="23">
        <v>1</v>
      </c>
      <c r="H144" s="23">
        <v>200000000</v>
      </c>
      <c r="I144" s="23" t="s">
        <v>1284</v>
      </c>
      <c r="J144" s="23">
        <v>200000000</v>
      </c>
      <c r="K144" s="23"/>
      <c r="L144" s="23" t="s">
        <v>1283</v>
      </c>
      <c r="M144" s="23" t="s">
        <v>417</v>
      </c>
      <c r="N144" s="23" t="s">
        <v>1285</v>
      </c>
      <c r="O144" s="23" t="s">
        <v>1286</v>
      </c>
      <c r="P144" s="23" t="s">
        <v>1287</v>
      </c>
      <c r="Q144" s="23"/>
      <c r="R144" s="26">
        <v>41736.833333333336</v>
      </c>
      <c r="S144" s="23">
        <v>32845</v>
      </c>
      <c r="T144" s="23" t="s">
        <v>280</v>
      </c>
      <c r="U144" s="23" t="s">
        <v>282</v>
      </c>
      <c r="V144" s="23" t="s">
        <v>1698</v>
      </c>
      <c r="W144" s="23">
        <v>41737</v>
      </c>
      <c r="X144" s="23" t="s">
        <v>181</v>
      </c>
      <c r="Y144" s="23"/>
      <c r="Z144" s="23">
        <v>32845</v>
      </c>
      <c r="AA144" s="23">
        <v>41737</v>
      </c>
      <c r="AB144" s="23">
        <v>32845</v>
      </c>
    </row>
    <row r="145" spans="1:28" x14ac:dyDescent="0.25">
      <c r="A145" s="23" t="s">
        <v>2554</v>
      </c>
      <c r="B145" s="23">
        <v>200000001</v>
      </c>
      <c r="C145" s="26">
        <v>41919.210335648146</v>
      </c>
      <c r="D145" s="26">
        <v>41933.56931712963</v>
      </c>
      <c r="E145" s="26"/>
      <c r="F145" s="23">
        <v>0</v>
      </c>
      <c r="G145" s="23">
        <v>1</v>
      </c>
      <c r="H145" s="23">
        <v>200000003</v>
      </c>
      <c r="I145" s="23" t="s">
        <v>2555</v>
      </c>
      <c r="J145" s="23">
        <v>200000000</v>
      </c>
      <c r="K145" s="23"/>
      <c r="L145" s="23" t="s">
        <v>2554</v>
      </c>
      <c r="M145" s="23" t="s">
        <v>2556</v>
      </c>
      <c r="N145" s="23" t="s">
        <v>384</v>
      </c>
      <c r="O145" s="23" t="s">
        <v>277</v>
      </c>
      <c r="P145" s="23" t="s">
        <v>2557</v>
      </c>
      <c r="Q145" s="23"/>
      <c r="R145" s="26">
        <v>41855.833333333336</v>
      </c>
      <c r="S145" s="23">
        <v>37830</v>
      </c>
      <c r="T145" s="23" t="s">
        <v>280</v>
      </c>
      <c r="U145" s="23" t="s">
        <v>282</v>
      </c>
      <c r="V145" s="23" t="s">
        <v>1699</v>
      </c>
      <c r="W145" s="23">
        <v>41856</v>
      </c>
      <c r="X145" s="23" t="s">
        <v>181</v>
      </c>
      <c r="Y145" s="23"/>
      <c r="Z145" s="23">
        <v>37830</v>
      </c>
      <c r="AA145" s="23">
        <v>41856</v>
      </c>
      <c r="AB145" s="23">
        <v>37830</v>
      </c>
    </row>
    <row r="146" spans="1:28" x14ac:dyDescent="0.25">
      <c r="A146" s="23" t="s">
        <v>952</v>
      </c>
      <c r="B146" s="23">
        <v>200000001</v>
      </c>
      <c r="C146" s="26">
        <v>41865.548993055556</v>
      </c>
      <c r="D146" s="26">
        <v>41933.569467592592</v>
      </c>
      <c r="E146" s="26"/>
      <c r="F146" s="23">
        <v>0</v>
      </c>
      <c r="G146" s="23">
        <v>1</v>
      </c>
      <c r="H146" s="23">
        <v>100000000</v>
      </c>
      <c r="I146" s="23" t="s">
        <v>953</v>
      </c>
      <c r="J146" s="23">
        <v>200000000</v>
      </c>
      <c r="K146" s="23"/>
      <c r="L146" s="23" t="s">
        <v>952</v>
      </c>
      <c r="M146" s="23" t="s">
        <v>954</v>
      </c>
      <c r="N146" s="23" t="s">
        <v>541</v>
      </c>
      <c r="O146" s="23" t="s">
        <v>347</v>
      </c>
      <c r="P146" s="23" t="s">
        <v>1033</v>
      </c>
      <c r="Q146" s="23"/>
      <c r="R146" s="26">
        <v>41857.833333333336</v>
      </c>
      <c r="S146" s="23">
        <v>41312</v>
      </c>
      <c r="T146" s="23" t="s">
        <v>280</v>
      </c>
      <c r="U146" s="23" t="s">
        <v>282</v>
      </c>
      <c r="V146" s="23" t="s">
        <v>1701</v>
      </c>
      <c r="W146" s="23">
        <v>41858</v>
      </c>
      <c r="X146" s="23" t="s">
        <v>181</v>
      </c>
      <c r="Y146" s="23"/>
      <c r="Z146" s="23">
        <v>41312</v>
      </c>
      <c r="AA146" s="23">
        <v>41858</v>
      </c>
      <c r="AB146" s="23">
        <v>41312</v>
      </c>
    </row>
    <row r="147" spans="1:28" x14ac:dyDescent="0.25">
      <c r="A147" s="23" t="s">
        <v>580</v>
      </c>
      <c r="B147" s="23">
        <v>200000003</v>
      </c>
      <c r="C147" s="26">
        <v>41827.508576388886</v>
      </c>
      <c r="D147" s="26">
        <v>41933.569479166668</v>
      </c>
      <c r="E147" s="26"/>
      <c r="F147" s="23">
        <v>0</v>
      </c>
      <c r="G147" s="23">
        <v>1</v>
      </c>
      <c r="H147" s="23">
        <v>100000000</v>
      </c>
      <c r="I147" s="23" t="s">
        <v>1822</v>
      </c>
      <c r="J147" s="23">
        <v>200000001</v>
      </c>
      <c r="K147" s="23"/>
      <c r="L147" s="23" t="s">
        <v>580</v>
      </c>
      <c r="M147" s="23" t="s">
        <v>581</v>
      </c>
      <c r="N147" s="23" t="s">
        <v>541</v>
      </c>
      <c r="O147" s="23" t="s">
        <v>347</v>
      </c>
      <c r="P147" s="23" t="s">
        <v>582</v>
      </c>
      <c r="Q147" s="23"/>
      <c r="R147" s="26">
        <v>41840.833333333336</v>
      </c>
      <c r="S147" s="23">
        <v>1715.63</v>
      </c>
      <c r="T147" s="23" t="s">
        <v>281</v>
      </c>
      <c r="U147" s="23" t="s">
        <v>284</v>
      </c>
      <c r="V147" s="23" t="s">
        <v>1701</v>
      </c>
      <c r="W147" s="23">
        <v>41841</v>
      </c>
      <c r="X147" s="23" t="s">
        <v>192</v>
      </c>
      <c r="Y147" s="23">
        <v>1715.63</v>
      </c>
      <c r="Z147" s="23"/>
      <c r="AA147" s="23">
        <v>41841</v>
      </c>
      <c r="AB147" s="23">
        <v>-1715.63</v>
      </c>
    </row>
    <row r="148" spans="1:28" x14ac:dyDescent="0.25">
      <c r="A148" s="23" t="s">
        <v>2469</v>
      </c>
      <c r="B148" s="23">
        <v>200000001</v>
      </c>
      <c r="C148" s="26">
        <v>41953.23164351852</v>
      </c>
      <c r="D148" s="26">
        <v>41953.23164351852</v>
      </c>
      <c r="E148" s="26"/>
      <c r="F148" s="23">
        <v>0</v>
      </c>
      <c r="G148" s="23">
        <v>1</v>
      </c>
      <c r="H148" s="23">
        <v>200000000</v>
      </c>
      <c r="I148" s="23" t="s">
        <v>2470</v>
      </c>
      <c r="J148" s="23">
        <v>200000000</v>
      </c>
      <c r="K148" s="23"/>
      <c r="L148" s="23" t="s">
        <v>2469</v>
      </c>
      <c r="M148" s="23" t="s">
        <v>2471</v>
      </c>
      <c r="N148" s="23" t="s">
        <v>946</v>
      </c>
      <c r="O148" s="23" t="s">
        <v>947</v>
      </c>
      <c r="P148" s="23" t="s">
        <v>3133</v>
      </c>
      <c r="Q148" s="23"/>
      <c r="R148" s="26">
        <v>41924.833333333336</v>
      </c>
      <c r="S148" s="23">
        <v>1273840</v>
      </c>
      <c r="T148" s="23" t="s">
        <v>280</v>
      </c>
      <c r="U148" s="23" t="s">
        <v>282</v>
      </c>
      <c r="V148" s="23" t="s">
        <v>1698</v>
      </c>
      <c r="W148" s="23">
        <v>41925</v>
      </c>
      <c r="X148" s="23" t="s">
        <v>181</v>
      </c>
      <c r="Y148" s="23"/>
      <c r="Z148" s="23">
        <v>1273840</v>
      </c>
      <c r="AA148" s="23">
        <v>41925</v>
      </c>
      <c r="AB148" s="23">
        <v>1273840</v>
      </c>
    </row>
    <row r="149" spans="1:28" x14ac:dyDescent="0.25">
      <c r="A149" s="23" t="s">
        <v>2598</v>
      </c>
      <c r="B149" s="23">
        <v>200000001</v>
      </c>
      <c r="C149" s="26">
        <v>41919.429837962962</v>
      </c>
      <c r="D149" s="26">
        <v>41933.56931712963</v>
      </c>
      <c r="E149" s="26"/>
      <c r="F149" s="23">
        <v>0</v>
      </c>
      <c r="G149" s="23">
        <v>1</v>
      </c>
      <c r="H149" s="23">
        <v>200000000</v>
      </c>
      <c r="I149" s="23" t="s">
        <v>2599</v>
      </c>
      <c r="J149" s="23">
        <v>200000000</v>
      </c>
      <c r="K149" s="23"/>
      <c r="L149" s="23" t="s">
        <v>2598</v>
      </c>
      <c r="M149" s="23" t="s">
        <v>2600</v>
      </c>
      <c r="N149" s="23" t="s">
        <v>456</v>
      </c>
      <c r="O149" s="23" t="s">
        <v>338</v>
      </c>
      <c r="P149" s="23" t="s">
        <v>2601</v>
      </c>
      <c r="Q149" s="23"/>
      <c r="R149" s="26">
        <v>41905.833333333336</v>
      </c>
      <c r="S149" s="23">
        <v>104430</v>
      </c>
      <c r="T149" s="23" t="s">
        <v>280</v>
      </c>
      <c r="U149" s="23" t="s">
        <v>282</v>
      </c>
      <c r="V149" s="23" t="s">
        <v>1698</v>
      </c>
      <c r="W149" s="23">
        <v>41906</v>
      </c>
      <c r="X149" s="23" t="s">
        <v>181</v>
      </c>
      <c r="Y149" s="23"/>
      <c r="Z149" s="23">
        <v>104430</v>
      </c>
      <c r="AA149" s="23">
        <v>41906</v>
      </c>
      <c r="AB149" s="23">
        <v>104430</v>
      </c>
    </row>
    <row r="150" spans="1:28" x14ac:dyDescent="0.25">
      <c r="A150" s="23" t="s">
        <v>2120</v>
      </c>
      <c r="B150" s="23">
        <v>200000001</v>
      </c>
      <c r="C150" s="26">
        <v>41884.467395833337</v>
      </c>
      <c r="D150" s="26">
        <v>41933.569386574076</v>
      </c>
      <c r="E150" s="26"/>
      <c r="F150" s="23">
        <v>0</v>
      </c>
      <c r="G150" s="23">
        <v>1</v>
      </c>
      <c r="H150" s="23">
        <v>200000003</v>
      </c>
      <c r="I150" s="23" t="s">
        <v>1233</v>
      </c>
      <c r="J150" s="23">
        <v>200000000</v>
      </c>
      <c r="K150" s="23"/>
      <c r="L150" s="23" t="s">
        <v>2120</v>
      </c>
      <c r="M150" s="23" t="s">
        <v>444</v>
      </c>
      <c r="N150" s="23" t="s">
        <v>870</v>
      </c>
      <c r="O150" s="23" t="s">
        <v>306</v>
      </c>
      <c r="P150" s="23" t="s">
        <v>2121</v>
      </c>
      <c r="Q150" s="23"/>
      <c r="R150" s="26"/>
      <c r="S150" s="23">
        <v>18000</v>
      </c>
      <c r="T150" s="23" t="s">
        <v>280</v>
      </c>
      <c r="U150" s="23" t="s">
        <v>282</v>
      </c>
      <c r="V150" s="23" t="s">
        <v>1699</v>
      </c>
      <c r="W150" s="23"/>
      <c r="X150" s="23" t="s">
        <v>181</v>
      </c>
      <c r="Y150" s="23"/>
      <c r="Z150" s="23">
        <v>18000</v>
      </c>
      <c r="AA150" s="23"/>
      <c r="AB150" s="23">
        <v>18000</v>
      </c>
    </row>
    <row r="151" spans="1:28" x14ac:dyDescent="0.25">
      <c r="A151" s="23" t="s">
        <v>2734</v>
      </c>
      <c r="B151" s="23">
        <v>200000001</v>
      </c>
      <c r="C151" s="26">
        <v>41949.438159722224</v>
      </c>
      <c r="D151" s="26">
        <v>41949.438159722224</v>
      </c>
      <c r="E151" s="26"/>
      <c r="F151" s="23">
        <v>0</v>
      </c>
      <c r="G151" s="23">
        <v>1</v>
      </c>
      <c r="H151" s="23">
        <v>200000003</v>
      </c>
      <c r="I151" s="23" t="s">
        <v>1364</v>
      </c>
      <c r="J151" s="23">
        <v>200000000</v>
      </c>
      <c r="K151" s="23"/>
      <c r="L151" s="23" t="s">
        <v>2734</v>
      </c>
      <c r="M151" s="23" t="s">
        <v>1828</v>
      </c>
      <c r="N151" s="23" t="s">
        <v>870</v>
      </c>
      <c r="O151" s="23" t="s">
        <v>306</v>
      </c>
      <c r="P151" s="23" t="s">
        <v>3025</v>
      </c>
      <c r="Q151" s="23"/>
      <c r="R151" s="26">
        <v>41942.833333333336</v>
      </c>
      <c r="S151" s="23">
        <v>332412</v>
      </c>
      <c r="T151" s="23" t="s">
        <v>280</v>
      </c>
      <c r="U151" s="23" t="s">
        <v>282</v>
      </c>
      <c r="V151" s="23" t="s">
        <v>1699</v>
      </c>
      <c r="W151" s="23">
        <v>41943</v>
      </c>
      <c r="X151" s="23" t="s">
        <v>181</v>
      </c>
      <c r="Y151" s="23"/>
      <c r="Z151" s="23">
        <v>332412</v>
      </c>
      <c r="AA151" s="23">
        <v>41943</v>
      </c>
      <c r="AB151" s="23">
        <v>332412</v>
      </c>
    </row>
    <row r="152" spans="1:28" x14ac:dyDescent="0.25">
      <c r="A152" s="23" t="s">
        <v>1041</v>
      </c>
      <c r="B152" s="23">
        <v>200000001</v>
      </c>
      <c r="C152" s="26">
        <v>41869.327465277776</v>
      </c>
      <c r="D152" s="26">
        <v>41933.569444444445</v>
      </c>
      <c r="E152" s="26"/>
      <c r="F152" s="23">
        <v>0</v>
      </c>
      <c r="G152" s="23">
        <v>1</v>
      </c>
      <c r="H152" s="23">
        <v>100000000</v>
      </c>
      <c r="I152" s="23" t="s">
        <v>1042</v>
      </c>
      <c r="J152" s="23">
        <v>200000000</v>
      </c>
      <c r="K152" s="23"/>
      <c r="L152" s="23" t="s">
        <v>1041</v>
      </c>
      <c r="M152" s="23" t="s">
        <v>1043</v>
      </c>
      <c r="N152" s="23" t="s">
        <v>1044</v>
      </c>
      <c r="O152" s="23" t="s">
        <v>1045</v>
      </c>
      <c r="P152" s="23" t="s">
        <v>1046</v>
      </c>
      <c r="Q152" s="23">
        <v>100</v>
      </c>
      <c r="R152" s="26">
        <v>41966.833333333336</v>
      </c>
      <c r="S152" s="23">
        <v>3217131.73</v>
      </c>
      <c r="T152" s="23" t="s">
        <v>280</v>
      </c>
      <c r="U152" s="23" t="s">
        <v>282</v>
      </c>
      <c r="V152" s="23" t="s">
        <v>1701</v>
      </c>
      <c r="W152" s="23">
        <v>41967</v>
      </c>
      <c r="X152" s="23" t="s">
        <v>181</v>
      </c>
      <c r="Y152" s="23"/>
      <c r="Z152" s="23">
        <v>3217131.73</v>
      </c>
      <c r="AA152" s="23">
        <v>41967</v>
      </c>
      <c r="AB152" s="23">
        <v>3217131.73</v>
      </c>
    </row>
    <row r="153" spans="1:28" x14ac:dyDescent="0.25">
      <c r="A153" s="23" t="s">
        <v>2958</v>
      </c>
      <c r="B153" s="23">
        <v>200000000</v>
      </c>
      <c r="C153" s="26">
        <v>41955.455752314818</v>
      </c>
      <c r="D153" s="26">
        <v>41955.455752314818</v>
      </c>
      <c r="E153" s="26"/>
      <c r="F153" s="23">
        <v>0</v>
      </c>
      <c r="G153" s="23">
        <v>1</v>
      </c>
      <c r="H153" s="23">
        <v>200000003</v>
      </c>
      <c r="I153" s="23" t="s">
        <v>2959</v>
      </c>
      <c r="J153" s="23">
        <v>200000001</v>
      </c>
      <c r="K153" s="23"/>
      <c r="L153" s="23" t="s">
        <v>2958</v>
      </c>
      <c r="M153" s="23" t="s">
        <v>2960</v>
      </c>
      <c r="N153" s="23" t="s">
        <v>1834</v>
      </c>
      <c r="O153" s="23" t="s">
        <v>1835</v>
      </c>
      <c r="P153" s="23" t="s">
        <v>3150</v>
      </c>
      <c r="Q153" s="23"/>
      <c r="R153" s="26">
        <v>41864.833333333336</v>
      </c>
      <c r="S153" s="23">
        <v>944451</v>
      </c>
      <c r="T153" s="23" t="s">
        <v>281</v>
      </c>
      <c r="U153" s="23" t="s">
        <v>283</v>
      </c>
      <c r="V153" s="23" t="s">
        <v>1699</v>
      </c>
      <c r="W153" s="23">
        <v>41865</v>
      </c>
      <c r="X153" s="23" t="s">
        <v>185</v>
      </c>
      <c r="Y153" s="23">
        <v>944451</v>
      </c>
      <c r="Z153" s="23"/>
      <c r="AA153" s="23">
        <v>41865</v>
      </c>
      <c r="AB153" s="23">
        <v>-944451</v>
      </c>
    </row>
    <row r="154" spans="1:28" x14ac:dyDescent="0.25">
      <c r="A154" s="23" t="s">
        <v>1100</v>
      </c>
      <c r="B154" s="23">
        <v>200000000</v>
      </c>
      <c r="C154" s="26">
        <v>41870.460555555554</v>
      </c>
      <c r="D154" s="26">
        <v>41933.542962962965</v>
      </c>
      <c r="E154" s="26"/>
      <c r="F154" s="23">
        <v>0</v>
      </c>
      <c r="G154" s="23">
        <v>1</v>
      </c>
      <c r="H154" s="23">
        <v>200000003</v>
      </c>
      <c r="I154" s="23" t="s">
        <v>1101</v>
      </c>
      <c r="J154" s="23">
        <v>200000001</v>
      </c>
      <c r="K154" s="23"/>
      <c r="L154" s="23" t="s">
        <v>1100</v>
      </c>
      <c r="M154" s="23" t="s">
        <v>444</v>
      </c>
      <c r="N154" s="23" t="s">
        <v>395</v>
      </c>
      <c r="O154" s="23" t="s">
        <v>322</v>
      </c>
      <c r="P154" s="23" t="s">
        <v>1102</v>
      </c>
      <c r="Q154" s="23"/>
      <c r="R154" s="26"/>
      <c r="S154" s="23">
        <v>22110</v>
      </c>
      <c r="T154" s="23" t="s">
        <v>281</v>
      </c>
      <c r="U154" s="23" t="s">
        <v>283</v>
      </c>
      <c r="V154" s="23" t="s">
        <v>1699</v>
      </c>
      <c r="W154" s="23"/>
      <c r="X154" s="23" t="s">
        <v>185</v>
      </c>
      <c r="Y154" s="23">
        <v>22110</v>
      </c>
      <c r="Z154" s="23"/>
      <c r="AA154" s="23"/>
      <c r="AB154" s="23">
        <v>-22110</v>
      </c>
    </row>
    <row r="155" spans="1:28" x14ac:dyDescent="0.25">
      <c r="A155" s="23" t="s">
        <v>580</v>
      </c>
      <c r="B155" s="23">
        <v>200000000</v>
      </c>
      <c r="C155" s="26">
        <v>41827.514247685183</v>
      </c>
      <c r="D155" s="26">
        <v>41933.543032407404</v>
      </c>
      <c r="E155" s="26"/>
      <c r="F155" s="23">
        <v>0</v>
      </c>
      <c r="G155" s="23">
        <v>1</v>
      </c>
      <c r="H155" s="23">
        <v>100000000</v>
      </c>
      <c r="I155" s="23" t="s">
        <v>1822</v>
      </c>
      <c r="J155" s="23">
        <v>200000001</v>
      </c>
      <c r="K155" s="23"/>
      <c r="L155" s="23" t="s">
        <v>580</v>
      </c>
      <c r="M155" s="23" t="s">
        <v>581</v>
      </c>
      <c r="N155" s="23" t="s">
        <v>541</v>
      </c>
      <c r="O155" s="23" t="s">
        <v>347</v>
      </c>
      <c r="P155" s="23" t="s">
        <v>898</v>
      </c>
      <c r="Q155" s="23"/>
      <c r="R155" s="26">
        <v>41862.833333333336</v>
      </c>
      <c r="S155" s="23">
        <v>136777</v>
      </c>
      <c r="T155" s="23" t="s">
        <v>281</v>
      </c>
      <c r="U155" s="23" t="s">
        <v>283</v>
      </c>
      <c r="V155" s="23" t="s">
        <v>1701</v>
      </c>
      <c r="W155" s="23">
        <v>41863</v>
      </c>
      <c r="X155" s="23" t="s">
        <v>185</v>
      </c>
      <c r="Y155" s="23">
        <v>136777</v>
      </c>
      <c r="Z155" s="23"/>
      <c r="AA155" s="23">
        <v>41863</v>
      </c>
      <c r="AB155" s="23">
        <v>-136777</v>
      </c>
    </row>
    <row r="156" spans="1:28" x14ac:dyDescent="0.25">
      <c r="A156" s="23" t="s">
        <v>1111</v>
      </c>
      <c r="B156" s="23">
        <v>200000000</v>
      </c>
      <c r="C156" s="26">
        <v>41876.29246527778</v>
      </c>
      <c r="D156" s="26">
        <v>41933.542939814812</v>
      </c>
      <c r="E156" s="26"/>
      <c r="F156" s="23">
        <v>0</v>
      </c>
      <c r="G156" s="23">
        <v>1</v>
      </c>
      <c r="H156" s="23">
        <v>200000003</v>
      </c>
      <c r="I156" s="23" t="s">
        <v>431</v>
      </c>
      <c r="J156" s="23">
        <v>200000001</v>
      </c>
      <c r="K156" s="23"/>
      <c r="L156" s="23" t="s">
        <v>1111</v>
      </c>
      <c r="M156" s="23" t="s">
        <v>1112</v>
      </c>
      <c r="N156" s="23" t="s">
        <v>617</v>
      </c>
      <c r="O156" s="23" t="s">
        <v>324</v>
      </c>
      <c r="P156" s="23" t="s">
        <v>1628</v>
      </c>
      <c r="Q156" s="23"/>
      <c r="R156" s="26"/>
      <c r="S156" s="23">
        <v>8610</v>
      </c>
      <c r="T156" s="23" t="s">
        <v>281</v>
      </c>
      <c r="U156" s="23" t="s">
        <v>283</v>
      </c>
      <c r="V156" s="23" t="s">
        <v>1699</v>
      </c>
      <c r="W156" s="23"/>
      <c r="X156" s="23" t="s">
        <v>185</v>
      </c>
      <c r="Y156" s="23">
        <v>8610</v>
      </c>
      <c r="Z156" s="23"/>
      <c r="AA156" s="23"/>
      <c r="AB156" s="23">
        <v>-8610</v>
      </c>
    </row>
    <row r="157" spans="1:28" x14ac:dyDescent="0.25">
      <c r="A157" s="23" t="s">
        <v>3197</v>
      </c>
      <c r="B157" s="23">
        <v>200000001</v>
      </c>
      <c r="C157" s="26">
        <v>41942.276284722226</v>
      </c>
      <c r="D157" s="26">
        <v>41942.276284722226</v>
      </c>
      <c r="E157" s="26"/>
      <c r="F157" s="23">
        <v>0</v>
      </c>
      <c r="G157" s="23">
        <v>1</v>
      </c>
      <c r="H157" s="23">
        <v>200000000</v>
      </c>
      <c r="I157" s="23" t="s">
        <v>3198</v>
      </c>
      <c r="J157" s="23">
        <v>200000000</v>
      </c>
      <c r="K157" s="23"/>
      <c r="L157" s="23" t="s">
        <v>3197</v>
      </c>
      <c r="M157" s="23" t="s">
        <v>3199</v>
      </c>
      <c r="N157" s="23" t="s">
        <v>520</v>
      </c>
      <c r="O157" s="23" t="s">
        <v>339</v>
      </c>
      <c r="P157" s="23" t="s">
        <v>3288</v>
      </c>
      <c r="Q157" s="23"/>
      <c r="R157" s="26">
        <v>41931.833333333336</v>
      </c>
      <c r="S157" s="23">
        <v>259693.7</v>
      </c>
      <c r="T157" s="23" t="s">
        <v>280</v>
      </c>
      <c r="U157" s="23" t="s">
        <v>282</v>
      </c>
      <c r="V157" s="23" t="s">
        <v>1698</v>
      </c>
      <c r="W157" s="23">
        <v>41932</v>
      </c>
      <c r="X157" s="23" t="s">
        <v>181</v>
      </c>
      <c r="Y157" s="23"/>
      <c r="Z157" s="23">
        <v>259693.7</v>
      </c>
      <c r="AA157" s="23">
        <v>41932</v>
      </c>
      <c r="AB157" s="23">
        <v>259693.7</v>
      </c>
    </row>
    <row r="158" spans="1:28" x14ac:dyDescent="0.25">
      <c r="A158" s="23" t="s">
        <v>3180</v>
      </c>
      <c r="B158" s="23">
        <v>200000001</v>
      </c>
      <c r="C158" s="26">
        <v>41948.328541666669</v>
      </c>
      <c r="D158" s="26">
        <v>41948.328541666669</v>
      </c>
      <c r="E158" s="26"/>
      <c r="F158" s="23">
        <v>0</v>
      </c>
      <c r="G158" s="23">
        <v>1</v>
      </c>
      <c r="H158" s="23">
        <v>200000000</v>
      </c>
      <c r="I158" s="23" t="s">
        <v>3181</v>
      </c>
      <c r="J158" s="23">
        <v>200000000</v>
      </c>
      <c r="K158" s="23"/>
      <c r="L158" s="23" t="s">
        <v>3180</v>
      </c>
      <c r="M158" s="23" t="s">
        <v>3182</v>
      </c>
      <c r="N158" s="23" t="s">
        <v>719</v>
      </c>
      <c r="O158" s="23" t="s">
        <v>326</v>
      </c>
      <c r="P158" s="23" t="s">
        <v>3183</v>
      </c>
      <c r="Q158" s="23"/>
      <c r="R158" s="26">
        <v>41947.833333333336</v>
      </c>
      <c r="S158" s="23">
        <v>26523.35</v>
      </c>
      <c r="T158" s="23" t="s">
        <v>280</v>
      </c>
      <c r="U158" s="23" t="s">
        <v>282</v>
      </c>
      <c r="V158" s="23" t="s">
        <v>1698</v>
      </c>
      <c r="W158" s="23">
        <v>41948</v>
      </c>
      <c r="X158" s="23" t="s">
        <v>181</v>
      </c>
      <c r="Y158" s="23"/>
      <c r="Z158" s="23">
        <v>26523.35</v>
      </c>
      <c r="AA158" s="23">
        <v>41948</v>
      </c>
      <c r="AB158" s="23">
        <v>26523.35</v>
      </c>
    </row>
    <row r="159" spans="1:28" x14ac:dyDescent="0.25">
      <c r="A159" s="23" t="s">
        <v>2985</v>
      </c>
      <c r="B159" s="23">
        <v>200000005</v>
      </c>
      <c r="C159" s="26">
        <v>41954.30872685185</v>
      </c>
      <c r="D159" s="26">
        <v>41954.30872685185</v>
      </c>
      <c r="E159" s="26"/>
      <c r="F159" s="23">
        <v>0</v>
      </c>
      <c r="G159" s="23">
        <v>1</v>
      </c>
      <c r="H159" s="23">
        <v>200000006</v>
      </c>
      <c r="I159" s="23" t="s">
        <v>2986</v>
      </c>
      <c r="J159" s="23">
        <v>200000000</v>
      </c>
      <c r="K159" s="23"/>
      <c r="L159" s="23" t="s">
        <v>2985</v>
      </c>
      <c r="M159" s="23" t="s">
        <v>1819</v>
      </c>
      <c r="N159" s="23" t="s">
        <v>1800</v>
      </c>
      <c r="O159" s="23" t="s">
        <v>1801</v>
      </c>
      <c r="P159" s="23" t="s">
        <v>3120</v>
      </c>
      <c r="Q159" s="23"/>
      <c r="R159" s="26">
        <v>42002.833333333336</v>
      </c>
      <c r="S159" s="23">
        <v>8180.94</v>
      </c>
      <c r="T159" s="23" t="s">
        <v>280</v>
      </c>
      <c r="U159" s="23" t="s">
        <v>1703</v>
      </c>
      <c r="V159" s="23" t="s">
        <v>1706</v>
      </c>
      <c r="W159" s="23">
        <v>42003</v>
      </c>
      <c r="X159" s="23" t="s">
        <v>1694</v>
      </c>
      <c r="Y159" s="23"/>
      <c r="Z159" s="23">
        <v>7362.8459999999995</v>
      </c>
      <c r="AA159" s="23">
        <v>42003</v>
      </c>
      <c r="AB159" s="23">
        <v>8180.94</v>
      </c>
    </row>
    <row r="160" spans="1:28" x14ac:dyDescent="0.25">
      <c r="A160" s="23" t="s">
        <v>1724</v>
      </c>
      <c r="B160" s="23">
        <v>200000002</v>
      </c>
      <c r="C160" s="26">
        <v>41907.226076388892</v>
      </c>
      <c r="D160" s="26">
        <v>41934.447152777779</v>
      </c>
      <c r="E160" s="26"/>
      <c r="F160" s="23">
        <v>0</v>
      </c>
      <c r="G160" s="23">
        <v>1</v>
      </c>
      <c r="H160" s="23">
        <v>200000003</v>
      </c>
      <c r="I160" s="23" t="s">
        <v>1725</v>
      </c>
      <c r="J160" s="23">
        <v>200000001</v>
      </c>
      <c r="K160" s="23"/>
      <c r="L160" s="23" t="s">
        <v>1724</v>
      </c>
      <c r="M160" s="23" t="s">
        <v>1726</v>
      </c>
      <c r="N160" s="23" t="s">
        <v>1727</v>
      </c>
      <c r="O160" s="23" t="s">
        <v>1728</v>
      </c>
      <c r="P160" s="23" t="s">
        <v>2425</v>
      </c>
      <c r="Q160" s="23"/>
      <c r="R160" s="26">
        <v>41911.833333333336</v>
      </c>
      <c r="S160" s="23">
        <v>2000</v>
      </c>
      <c r="T160" s="23" t="s">
        <v>281</v>
      </c>
      <c r="U160" s="23" t="s">
        <v>3593</v>
      </c>
      <c r="V160" s="23" t="s">
        <v>1699</v>
      </c>
      <c r="W160" s="23">
        <v>41912</v>
      </c>
      <c r="X160" s="23" t="s">
        <v>274</v>
      </c>
      <c r="Y160" s="23">
        <v>2000</v>
      </c>
      <c r="Z160" s="23"/>
      <c r="AA160" s="23">
        <v>41912</v>
      </c>
      <c r="AB160" s="23">
        <v>-2000</v>
      </c>
    </row>
    <row r="161" spans="1:28" x14ac:dyDescent="0.25">
      <c r="A161" s="23" t="s">
        <v>1884</v>
      </c>
      <c r="B161" s="23">
        <v>200000005</v>
      </c>
      <c r="C161" s="26">
        <v>41900.248437499999</v>
      </c>
      <c r="D161" s="26">
        <v>41933.569386574076</v>
      </c>
      <c r="E161" s="26"/>
      <c r="F161" s="23">
        <v>0</v>
      </c>
      <c r="G161" s="23">
        <v>1</v>
      </c>
      <c r="H161" s="23">
        <v>200000003</v>
      </c>
      <c r="I161" s="23" t="s">
        <v>1885</v>
      </c>
      <c r="J161" s="23">
        <v>200000000</v>
      </c>
      <c r="K161" s="23"/>
      <c r="L161" s="23" t="s">
        <v>1884</v>
      </c>
      <c r="M161" s="23" t="s">
        <v>1886</v>
      </c>
      <c r="N161" s="23" t="s">
        <v>447</v>
      </c>
      <c r="O161" s="23" t="s">
        <v>294</v>
      </c>
      <c r="P161" s="23" t="s">
        <v>2487</v>
      </c>
      <c r="Q161" s="23"/>
      <c r="R161" s="26">
        <v>41969.833333333336</v>
      </c>
      <c r="S161" s="23">
        <v>90</v>
      </c>
      <c r="T161" s="23" t="s">
        <v>280</v>
      </c>
      <c r="U161" s="23" t="s">
        <v>1703</v>
      </c>
      <c r="V161" s="23" t="s">
        <v>1699</v>
      </c>
      <c r="W161" s="23">
        <v>41970</v>
      </c>
      <c r="X161" s="23" t="s">
        <v>1694</v>
      </c>
      <c r="Y161" s="23"/>
      <c r="Z161" s="23">
        <v>81</v>
      </c>
      <c r="AA161" s="23">
        <v>41970</v>
      </c>
      <c r="AB161" s="23">
        <v>90</v>
      </c>
    </row>
    <row r="162" spans="1:28" x14ac:dyDescent="0.25">
      <c r="A162" s="23" t="s">
        <v>1071</v>
      </c>
      <c r="B162" s="23">
        <v>200000001</v>
      </c>
      <c r="C162" s="26">
        <v>41873.299293981479</v>
      </c>
      <c r="D162" s="26">
        <v>41933.569409722222</v>
      </c>
      <c r="E162" s="26"/>
      <c r="F162" s="23">
        <v>0</v>
      </c>
      <c r="G162" s="23">
        <v>1</v>
      </c>
      <c r="H162" s="23">
        <v>200000000</v>
      </c>
      <c r="I162" s="23" t="s">
        <v>1072</v>
      </c>
      <c r="J162" s="23">
        <v>200000000</v>
      </c>
      <c r="K162" s="23"/>
      <c r="L162" s="23" t="s">
        <v>1071</v>
      </c>
      <c r="M162" s="23" t="s">
        <v>1073</v>
      </c>
      <c r="N162" s="23" t="s">
        <v>495</v>
      </c>
      <c r="O162" s="23" t="s">
        <v>308</v>
      </c>
      <c r="P162" s="23" t="s">
        <v>1074</v>
      </c>
      <c r="Q162" s="23"/>
      <c r="R162" s="26">
        <v>41913.833333333336</v>
      </c>
      <c r="S162" s="23">
        <v>289180</v>
      </c>
      <c r="T162" s="23" t="s">
        <v>280</v>
      </c>
      <c r="U162" s="23" t="s">
        <v>282</v>
      </c>
      <c r="V162" s="23" t="s">
        <v>1698</v>
      </c>
      <c r="W162" s="23">
        <v>41914</v>
      </c>
      <c r="X162" s="23" t="s">
        <v>181</v>
      </c>
      <c r="Y162" s="23"/>
      <c r="Z162" s="23">
        <v>289180</v>
      </c>
      <c r="AA162" s="23">
        <v>41914</v>
      </c>
      <c r="AB162" s="23">
        <v>289180</v>
      </c>
    </row>
    <row r="163" spans="1:28" x14ac:dyDescent="0.25">
      <c r="A163" s="23" t="s">
        <v>2048</v>
      </c>
      <c r="B163" s="23">
        <v>200000001</v>
      </c>
      <c r="C163" s="26">
        <v>41912.248437499999</v>
      </c>
      <c r="D163" s="26">
        <v>41933.569351851853</v>
      </c>
      <c r="E163" s="26"/>
      <c r="F163" s="23">
        <v>0</v>
      </c>
      <c r="G163" s="23">
        <v>1</v>
      </c>
      <c r="H163" s="23">
        <v>200000003</v>
      </c>
      <c r="I163" s="23" t="s">
        <v>2049</v>
      </c>
      <c r="J163" s="23">
        <v>200000000</v>
      </c>
      <c r="K163" s="23"/>
      <c r="L163" s="23" t="s">
        <v>2048</v>
      </c>
      <c r="M163" s="23" t="s">
        <v>2050</v>
      </c>
      <c r="N163" s="23" t="s">
        <v>2296</v>
      </c>
      <c r="O163" s="23" t="s">
        <v>2297</v>
      </c>
      <c r="P163" s="23" t="s">
        <v>2298</v>
      </c>
      <c r="Q163" s="23"/>
      <c r="R163" s="26">
        <v>41906.833333333336</v>
      </c>
      <c r="S163" s="23">
        <v>790</v>
      </c>
      <c r="T163" s="23" t="s">
        <v>280</v>
      </c>
      <c r="U163" s="23" t="s">
        <v>282</v>
      </c>
      <c r="V163" s="23" t="s">
        <v>1699</v>
      </c>
      <c r="W163" s="23">
        <v>41907</v>
      </c>
      <c r="X163" s="23" t="s">
        <v>181</v>
      </c>
      <c r="Y163" s="23"/>
      <c r="Z163" s="23">
        <v>790</v>
      </c>
      <c r="AA163" s="23">
        <v>41907</v>
      </c>
      <c r="AB163" s="23">
        <v>790</v>
      </c>
    </row>
    <row r="164" spans="1:28" x14ac:dyDescent="0.25">
      <c r="A164" s="23" t="s">
        <v>514</v>
      </c>
      <c r="B164" s="23">
        <v>200000000</v>
      </c>
      <c r="C164" s="26">
        <v>41850.422465277778</v>
      </c>
      <c r="D164" s="26">
        <v>41933.543020833335</v>
      </c>
      <c r="E164" s="26"/>
      <c r="F164" s="23">
        <v>0</v>
      </c>
      <c r="G164" s="23">
        <v>1</v>
      </c>
      <c r="H164" s="23">
        <v>200000003</v>
      </c>
      <c r="I164" s="23" t="s">
        <v>515</v>
      </c>
      <c r="J164" s="23">
        <v>200000001</v>
      </c>
      <c r="K164" s="23"/>
      <c r="L164" s="23" t="s">
        <v>514</v>
      </c>
      <c r="M164" s="23" t="s">
        <v>516</v>
      </c>
      <c r="N164" s="23" t="s">
        <v>395</v>
      </c>
      <c r="O164" s="23" t="s">
        <v>322</v>
      </c>
      <c r="P164" s="23" t="s">
        <v>517</v>
      </c>
      <c r="Q164" s="23"/>
      <c r="R164" s="26">
        <v>41863.833333333336</v>
      </c>
      <c r="S164" s="23">
        <v>4947.6000000000004</v>
      </c>
      <c r="T164" s="23" t="s">
        <v>281</v>
      </c>
      <c r="U164" s="23" t="s">
        <v>283</v>
      </c>
      <c r="V164" s="23" t="s">
        <v>1699</v>
      </c>
      <c r="W164" s="23">
        <v>41864</v>
      </c>
      <c r="X164" s="23" t="s">
        <v>185</v>
      </c>
      <c r="Y164" s="23">
        <v>4947.6000000000004</v>
      </c>
      <c r="Z164" s="23"/>
      <c r="AA164" s="23">
        <v>41864</v>
      </c>
      <c r="AB164" s="23">
        <v>-4947.6000000000004</v>
      </c>
    </row>
    <row r="165" spans="1:28" x14ac:dyDescent="0.25">
      <c r="A165" s="23" t="s">
        <v>2995</v>
      </c>
      <c r="B165" s="23">
        <v>200000000</v>
      </c>
      <c r="C165" s="26">
        <v>41954.306458333333</v>
      </c>
      <c r="D165" s="26">
        <v>41954.306458333333</v>
      </c>
      <c r="E165" s="26"/>
      <c r="F165" s="23">
        <v>0</v>
      </c>
      <c r="G165" s="23">
        <v>1</v>
      </c>
      <c r="H165" s="23">
        <v>100000000</v>
      </c>
      <c r="I165" s="23" t="s">
        <v>2996</v>
      </c>
      <c r="J165" s="23">
        <v>200000001</v>
      </c>
      <c r="K165" s="23"/>
      <c r="L165" s="23" t="s">
        <v>2995</v>
      </c>
      <c r="M165" s="23" t="s">
        <v>1036</v>
      </c>
      <c r="N165" s="23" t="s">
        <v>1749</v>
      </c>
      <c r="O165" s="23" t="s">
        <v>1750</v>
      </c>
      <c r="P165" s="23" t="s">
        <v>3301</v>
      </c>
      <c r="Q165" s="23"/>
      <c r="R165" s="26">
        <v>41976.833333333336</v>
      </c>
      <c r="S165" s="23">
        <v>4059.24</v>
      </c>
      <c r="T165" s="23" t="s">
        <v>281</v>
      </c>
      <c r="U165" s="23" t="s">
        <v>283</v>
      </c>
      <c r="V165" s="23" t="s">
        <v>1701</v>
      </c>
      <c r="W165" s="23">
        <v>41977</v>
      </c>
      <c r="X165" s="23" t="s">
        <v>185</v>
      </c>
      <c r="Y165" s="23">
        <v>4059.24</v>
      </c>
      <c r="Z165" s="23"/>
      <c r="AA165" s="23">
        <v>41977</v>
      </c>
      <c r="AB165" s="23">
        <v>-4059.24</v>
      </c>
    </row>
    <row r="166" spans="1:28" x14ac:dyDescent="0.25">
      <c r="A166" s="23" t="s">
        <v>912</v>
      </c>
      <c r="B166" s="23">
        <v>200000001</v>
      </c>
      <c r="C166" s="26">
        <v>41813.417500000003</v>
      </c>
      <c r="D166" s="26">
        <v>41942.221296296295</v>
      </c>
      <c r="E166" s="26"/>
      <c r="F166" s="23">
        <v>0</v>
      </c>
      <c r="G166" s="23">
        <v>1</v>
      </c>
      <c r="H166" s="23">
        <v>100000000</v>
      </c>
      <c r="I166" s="23" t="s">
        <v>2074</v>
      </c>
      <c r="J166" s="23">
        <v>200000000</v>
      </c>
      <c r="K166" s="23"/>
      <c r="L166" s="23" t="s">
        <v>912</v>
      </c>
      <c r="M166" s="23" t="s">
        <v>913</v>
      </c>
      <c r="N166" s="23" t="s">
        <v>914</v>
      </c>
      <c r="O166" s="23" t="s">
        <v>256</v>
      </c>
      <c r="P166" s="23" t="s">
        <v>915</v>
      </c>
      <c r="Q166" s="23">
        <v>100</v>
      </c>
      <c r="R166" s="26">
        <v>41926.833333333336</v>
      </c>
      <c r="S166" s="23">
        <v>80000</v>
      </c>
      <c r="T166" s="23" t="s">
        <v>280</v>
      </c>
      <c r="U166" s="23" t="s">
        <v>282</v>
      </c>
      <c r="V166" s="23" t="s">
        <v>1701</v>
      </c>
      <c r="W166" s="23">
        <v>41927</v>
      </c>
      <c r="X166" s="23" t="s">
        <v>181</v>
      </c>
      <c r="Y166" s="23"/>
      <c r="Z166" s="23">
        <v>80000</v>
      </c>
      <c r="AA166" s="23">
        <v>41927</v>
      </c>
      <c r="AB166" s="23">
        <v>80000</v>
      </c>
    </row>
    <row r="167" spans="1:28" x14ac:dyDescent="0.25">
      <c r="A167" s="23" t="s">
        <v>2404</v>
      </c>
      <c r="B167" s="23">
        <v>200000000</v>
      </c>
      <c r="C167" s="26">
        <v>41932.415289351855</v>
      </c>
      <c r="D167" s="26">
        <v>41932.415289351855</v>
      </c>
      <c r="E167" s="26"/>
      <c r="F167" s="23">
        <v>0</v>
      </c>
      <c r="G167" s="23">
        <v>1</v>
      </c>
      <c r="H167" s="23">
        <v>200000000</v>
      </c>
      <c r="I167" s="23" t="s">
        <v>2405</v>
      </c>
      <c r="J167" s="23">
        <v>200000001</v>
      </c>
      <c r="K167" s="23"/>
      <c r="L167" s="23" t="s">
        <v>2404</v>
      </c>
      <c r="M167" s="23" t="s">
        <v>2406</v>
      </c>
      <c r="N167" s="23" t="s">
        <v>395</v>
      </c>
      <c r="O167" s="23" t="s">
        <v>322</v>
      </c>
      <c r="P167" s="23" t="s">
        <v>2828</v>
      </c>
      <c r="Q167" s="23"/>
      <c r="R167" s="26">
        <v>41967.833333333336</v>
      </c>
      <c r="S167" s="23">
        <v>245643.04</v>
      </c>
      <c r="T167" s="23" t="s">
        <v>281</v>
      </c>
      <c r="U167" s="23" t="s">
        <v>283</v>
      </c>
      <c r="V167" s="23" t="s">
        <v>1698</v>
      </c>
      <c r="W167" s="23">
        <v>41968</v>
      </c>
      <c r="X167" s="23" t="s">
        <v>185</v>
      </c>
      <c r="Y167" s="23">
        <v>245643.04</v>
      </c>
      <c r="Z167" s="23"/>
      <c r="AA167" s="23">
        <v>41968</v>
      </c>
      <c r="AB167" s="23">
        <v>-245643.04</v>
      </c>
    </row>
    <row r="168" spans="1:28" x14ac:dyDescent="0.25">
      <c r="A168" s="23" t="s">
        <v>1856</v>
      </c>
      <c r="B168" s="23">
        <v>200000000</v>
      </c>
      <c r="C168" s="26">
        <v>41905.762685185182</v>
      </c>
      <c r="D168" s="26">
        <v>41933.542870370373</v>
      </c>
      <c r="E168" s="26"/>
      <c r="F168" s="23">
        <v>0</v>
      </c>
      <c r="G168" s="23">
        <v>1</v>
      </c>
      <c r="H168" s="23">
        <v>200000003</v>
      </c>
      <c r="I168" s="23" t="s">
        <v>1857</v>
      </c>
      <c r="J168" s="23">
        <v>200000001</v>
      </c>
      <c r="K168" s="23"/>
      <c r="L168" s="23" t="s">
        <v>1856</v>
      </c>
      <c r="M168" s="23" t="s">
        <v>1858</v>
      </c>
      <c r="N168" s="23" t="s">
        <v>530</v>
      </c>
      <c r="O168" s="23" t="s">
        <v>293</v>
      </c>
      <c r="P168" s="23" t="s">
        <v>2671</v>
      </c>
      <c r="Q168" s="23"/>
      <c r="R168" s="26">
        <v>41871.833333333336</v>
      </c>
      <c r="S168" s="23">
        <v>341177.71</v>
      </c>
      <c r="T168" s="23" t="s">
        <v>281</v>
      </c>
      <c r="U168" s="23" t="s">
        <v>283</v>
      </c>
      <c r="V168" s="23" t="s">
        <v>1699</v>
      </c>
      <c r="W168" s="23">
        <v>41872</v>
      </c>
      <c r="X168" s="23" t="s">
        <v>185</v>
      </c>
      <c r="Y168" s="23">
        <v>341177.71</v>
      </c>
      <c r="Z168" s="23"/>
      <c r="AA168" s="23">
        <v>41872</v>
      </c>
      <c r="AB168" s="23">
        <v>-341177.71</v>
      </c>
    </row>
    <row r="169" spans="1:28" x14ac:dyDescent="0.25">
      <c r="A169" s="23" t="s">
        <v>1178</v>
      </c>
      <c r="B169" s="23">
        <v>200000004</v>
      </c>
      <c r="C169" s="26">
        <v>41872.308993055558</v>
      </c>
      <c r="D169" s="26">
        <v>41933.569444444445</v>
      </c>
      <c r="E169" s="26"/>
      <c r="F169" s="23">
        <v>0</v>
      </c>
      <c r="G169" s="23">
        <v>1</v>
      </c>
      <c r="H169" s="23">
        <v>200000000</v>
      </c>
      <c r="I169" s="23" t="s">
        <v>1179</v>
      </c>
      <c r="J169" s="23">
        <v>200000001</v>
      </c>
      <c r="K169" s="23"/>
      <c r="L169" s="23" t="s">
        <v>1178</v>
      </c>
      <c r="M169" s="23" t="s">
        <v>1180</v>
      </c>
      <c r="N169" s="23" t="s">
        <v>1181</v>
      </c>
      <c r="O169" s="23" t="s">
        <v>1182</v>
      </c>
      <c r="P169" s="23" t="s">
        <v>1183</v>
      </c>
      <c r="Q169" s="23"/>
      <c r="R169" s="26"/>
      <c r="S169" s="23">
        <v>108205.14</v>
      </c>
      <c r="T169" s="23" t="s">
        <v>281</v>
      </c>
      <c r="U169" s="23" t="s">
        <v>285</v>
      </c>
      <c r="V169" s="23" t="s">
        <v>1698</v>
      </c>
      <c r="W169" s="23"/>
      <c r="X169" s="23" t="s">
        <v>195</v>
      </c>
      <c r="Y169" s="23">
        <v>108205.14</v>
      </c>
      <c r="Z169" s="23"/>
      <c r="AA169" s="23"/>
      <c r="AB169" s="23">
        <v>-108205.14</v>
      </c>
    </row>
    <row r="170" spans="1:28" x14ac:dyDescent="0.25">
      <c r="A170" s="23" t="s">
        <v>2273</v>
      </c>
      <c r="B170" s="23">
        <v>200000001</v>
      </c>
      <c r="C170" s="26">
        <v>41899.479884259257</v>
      </c>
      <c r="D170" s="26">
        <v>41933.569467592592</v>
      </c>
      <c r="E170" s="26"/>
      <c r="F170" s="23">
        <v>0</v>
      </c>
      <c r="G170" s="23">
        <v>1</v>
      </c>
      <c r="H170" s="23">
        <v>100000000</v>
      </c>
      <c r="I170" s="23" t="s">
        <v>2274</v>
      </c>
      <c r="J170" s="23">
        <v>200000000</v>
      </c>
      <c r="K170" s="23"/>
      <c r="L170" s="23" t="s">
        <v>2273</v>
      </c>
      <c r="M170" s="23" t="s">
        <v>2275</v>
      </c>
      <c r="N170" s="23" t="s">
        <v>541</v>
      </c>
      <c r="O170" s="23" t="s">
        <v>347</v>
      </c>
      <c r="P170" s="23" t="s">
        <v>2291</v>
      </c>
      <c r="Q170" s="23"/>
      <c r="R170" s="26">
        <v>41898.833333333336</v>
      </c>
      <c r="S170" s="23">
        <v>227588</v>
      </c>
      <c r="T170" s="23" t="s">
        <v>280</v>
      </c>
      <c r="U170" s="23" t="s">
        <v>282</v>
      </c>
      <c r="V170" s="23" t="s">
        <v>1701</v>
      </c>
      <c r="W170" s="23">
        <v>41899</v>
      </c>
      <c r="X170" s="23" t="s">
        <v>181</v>
      </c>
      <c r="Y170" s="23"/>
      <c r="Z170" s="23">
        <v>227588</v>
      </c>
      <c r="AA170" s="23">
        <v>41899</v>
      </c>
      <c r="AB170" s="23">
        <v>227588</v>
      </c>
    </row>
    <row r="171" spans="1:28" x14ac:dyDescent="0.25">
      <c r="A171" s="23" t="s">
        <v>576</v>
      </c>
      <c r="B171" s="23">
        <v>200000001</v>
      </c>
      <c r="C171" s="26">
        <v>41858.398611111108</v>
      </c>
      <c r="D171" s="26">
        <v>41933.569456018522</v>
      </c>
      <c r="E171" s="26"/>
      <c r="F171" s="23">
        <v>0</v>
      </c>
      <c r="G171" s="23">
        <v>1</v>
      </c>
      <c r="H171" s="23">
        <v>200000000</v>
      </c>
      <c r="I171" s="23"/>
      <c r="J171" s="23">
        <v>200000000</v>
      </c>
      <c r="K171" s="23"/>
      <c r="L171" s="23" t="s">
        <v>576</v>
      </c>
      <c r="M171" s="23" t="s">
        <v>577</v>
      </c>
      <c r="N171" s="23" t="s">
        <v>578</v>
      </c>
      <c r="O171" s="23" t="s">
        <v>325</v>
      </c>
      <c r="P171" s="23" t="s">
        <v>579</v>
      </c>
      <c r="Q171" s="23"/>
      <c r="R171" s="26">
        <v>41942.833333333336</v>
      </c>
      <c r="S171" s="23">
        <v>1013040</v>
      </c>
      <c r="T171" s="23" t="s">
        <v>280</v>
      </c>
      <c r="U171" s="23" t="s">
        <v>282</v>
      </c>
      <c r="V171" s="23" t="s">
        <v>1698</v>
      </c>
      <c r="W171" s="23">
        <v>41943</v>
      </c>
      <c r="X171" s="23" t="s">
        <v>181</v>
      </c>
      <c r="Y171" s="23"/>
      <c r="Z171" s="23">
        <v>1013040</v>
      </c>
      <c r="AA171" s="23">
        <v>41943</v>
      </c>
      <c r="AB171" s="23">
        <v>1013040</v>
      </c>
    </row>
    <row r="172" spans="1:28" x14ac:dyDescent="0.25">
      <c r="A172" s="23" t="s">
        <v>1899</v>
      </c>
      <c r="B172" s="23">
        <v>200000005</v>
      </c>
      <c r="C172" s="26">
        <v>41957.287326388891</v>
      </c>
      <c r="D172" s="26">
        <v>41957.287326388891</v>
      </c>
      <c r="E172" s="26"/>
      <c r="F172" s="23">
        <v>0</v>
      </c>
      <c r="G172" s="23">
        <v>1</v>
      </c>
      <c r="H172" s="23">
        <v>200000006</v>
      </c>
      <c r="I172" s="23" t="s">
        <v>1900</v>
      </c>
      <c r="J172" s="23">
        <v>200000000</v>
      </c>
      <c r="K172" s="23"/>
      <c r="L172" s="23" t="s">
        <v>1899</v>
      </c>
      <c r="M172" s="23" t="s">
        <v>1901</v>
      </c>
      <c r="N172" s="23" t="s">
        <v>1800</v>
      </c>
      <c r="O172" s="23" t="s">
        <v>1801</v>
      </c>
      <c r="P172" s="23" t="s">
        <v>3491</v>
      </c>
      <c r="Q172" s="23"/>
      <c r="R172" s="26">
        <v>42002.833333333336</v>
      </c>
      <c r="S172" s="23">
        <v>540</v>
      </c>
      <c r="T172" s="23" t="s">
        <v>280</v>
      </c>
      <c r="U172" s="23" t="s">
        <v>1703</v>
      </c>
      <c r="V172" s="23" t="s">
        <v>1706</v>
      </c>
      <c r="W172" s="23">
        <v>42003</v>
      </c>
      <c r="X172" s="23" t="s">
        <v>1694</v>
      </c>
      <c r="Y172" s="23"/>
      <c r="Z172" s="23">
        <v>486</v>
      </c>
      <c r="AA172" s="23">
        <v>42003</v>
      </c>
      <c r="AB172" s="23">
        <v>540</v>
      </c>
    </row>
    <row r="173" spans="1:28" x14ac:dyDescent="0.25">
      <c r="A173" s="23" t="s">
        <v>2366</v>
      </c>
      <c r="B173" s="23">
        <v>200000001</v>
      </c>
      <c r="C173" s="26">
        <v>41933.463263888887</v>
      </c>
      <c r="D173" s="26">
        <v>41933.569305555553</v>
      </c>
      <c r="E173" s="26"/>
      <c r="F173" s="23">
        <v>0</v>
      </c>
      <c r="G173" s="23">
        <v>1</v>
      </c>
      <c r="H173" s="23">
        <v>200000000</v>
      </c>
      <c r="I173" s="23" t="s">
        <v>2367</v>
      </c>
      <c r="J173" s="23">
        <v>200000000</v>
      </c>
      <c r="K173" s="23"/>
      <c r="L173" s="23" t="s">
        <v>2366</v>
      </c>
      <c r="M173" s="23" t="s">
        <v>646</v>
      </c>
      <c r="N173" s="23" t="s">
        <v>902</v>
      </c>
      <c r="O173" s="23" t="s">
        <v>334</v>
      </c>
      <c r="P173" s="23" t="s">
        <v>2368</v>
      </c>
      <c r="Q173" s="23">
        <v>50</v>
      </c>
      <c r="R173" s="26">
        <v>41787.833333333336</v>
      </c>
      <c r="S173" s="23">
        <v>144000</v>
      </c>
      <c r="T173" s="23" t="s">
        <v>280</v>
      </c>
      <c r="U173" s="23" t="s">
        <v>282</v>
      </c>
      <c r="V173" s="23" t="s">
        <v>1698</v>
      </c>
      <c r="W173" s="23">
        <v>41788</v>
      </c>
      <c r="X173" s="23" t="s">
        <v>181</v>
      </c>
      <c r="Y173" s="23"/>
      <c r="Z173" s="23">
        <v>144000</v>
      </c>
      <c r="AA173" s="23">
        <v>41788</v>
      </c>
      <c r="AB173" s="23">
        <v>144000</v>
      </c>
    </row>
    <row r="174" spans="1:28" x14ac:dyDescent="0.25">
      <c r="A174" s="23" t="s">
        <v>1324</v>
      </c>
      <c r="B174" s="23">
        <v>200000000</v>
      </c>
      <c r="C174" s="26">
        <v>41872.554664351854</v>
      </c>
      <c r="D174" s="26">
        <v>41933.543032407404</v>
      </c>
      <c r="E174" s="26"/>
      <c r="F174" s="23">
        <v>0</v>
      </c>
      <c r="G174" s="23">
        <v>1</v>
      </c>
      <c r="H174" s="23">
        <v>200000000</v>
      </c>
      <c r="I174" s="23" t="s">
        <v>1325</v>
      </c>
      <c r="J174" s="23">
        <v>200000001</v>
      </c>
      <c r="K174" s="23"/>
      <c r="L174" s="23" t="s">
        <v>1324</v>
      </c>
      <c r="M174" s="23" t="s">
        <v>1326</v>
      </c>
      <c r="N174" s="23" t="s">
        <v>490</v>
      </c>
      <c r="O174" s="23" t="s">
        <v>321</v>
      </c>
      <c r="P174" s="23" t="s">
        <v>1373</v>
      </c>
      <c r="Q174" s="23"/>
      <c r="R174" s="26"/>
      <c r="S174" s="23">
        <v>26537.02</v>
      </c>
      <c r="T174" s="23" t="s">
        <v>281</v>
      </c>
      <c r="U174" s="23" t="s">
        <v>283</v>
      </c>
      <c r="V174" s="23" t="s">
        <v>1698</v>
      </c>
      <c r="W174" s="23"/>
      <c r="X174" s="23" t="s">
        <v>185</v>
      </c>
      <c r="Y174" s="23">
        <v>26537.02</v>
      </c>
      <c r="Z174" s="23"/>
      <c r="AA174" s="23"/>
      <c r="AB174" s="23">
        <v>-26537.02</v>
      </c>
    </row>
    <row r="175" spans="1:28" x14ac:dyDescent="0.25">
      <c r="A175" s="23" t="s">
        <v>619</v>
      </c>
      <c r="B175" s="23">
        <v>200000003</v>
      </c>
      <c r="C175" s="26">
        <v>41943.45480324074</v>
      </c>
      <c r="D175" s="26">
        <v>41943.45480324074</v>
      </c>
      <c r="E175" s="26"/>
      <c r="F175" s="23">
        <v>0</v>
      </c>
      <c r="G175" s="23">
        <v>1</v>
      </c>
      <c r="H175" s="23">
        <v>200000003</v>
      </c>
      <c r="I175" s="23" t="s">
        <v>2966</v>
      </c>
      <c r="J175" s="23">
        <v>200000001</v>
      </c>
      <c r="K175" s="23"/>
      <c r="L175" s="23" t="s">
        <v>619</v>
      </c>
      <c r="M175" s="23" t="s">
        <v>620</v>
      </c>
      <c r="N175" s="23" t="s">
        <v>544</v>
      </c>
      <c r="O175" s="23" t="s">
        <v>263</v>
      </c>
      <c r="P175" s="23" t="s">
        <v>3068</v>
      </c>
      <c r="Q175" s="23"/>
      <c r="R175" s="26">
        <v>41919.833333333336</v>
      </c>
      <c r="S175" s="23">
        <v>3500</v>
      </c>
      <c r="T175" s="23" t="s">
        <v>281</v>
      </c>
      <c r="U175" s="23" t="s">
        <v>284</v>
      </c>
      <c r="V175" s="23" t="s">
        <v>1699</v>
      </c>
      <c r="W175" s="23">
        <v>41920</v>
      </c>
      <c r="X175" s="23" t="s">
        <v>192</v>
      </c>
      <c r="Y175" s="23">
        <v>3500</v>
      </c>
      <c r="Z175" s="23"/>
      <c r="AA175" s="23">
        <v>41920</v>
      </c>
      <c r="AB175" s="23">
        <v>-3500</v>
      </c>
    </row>
    <row r="176" spans="1:28" x14ac:dyDescent="0.25">
      <c r="A176" s="23" t="s">
        <v>2359</v>
      </c>
      <c r="B176" s="23">
        <v>200000001</v>
      </c>
      <c r="C176" s="26">
        <v>41915.481990740744</v>
      </c>
      <c r="D176" s="26">
        <v>41933.569328703707</v>
      </c>
      <c r="E176" s="26"/>
      <c r="F176" s="23">
        <v>0</v>
      </c>
      <c r="G176" s="23">
        <v>1</v>
      </c>
      <c r="H176" s="23">
        <v>200000000</v>
      </c>
      <c r="I176" s="23" t="s">
        <v>2360</v>
      </c>
      <c r="J176" s="23">
        <v>200000000</v>
      </c>
      <c r="K176" s="23"/>
      <c r="L176" s="23" t="s">
        <v>2359</v>
      </c>
      <c r="M176" s="23" t="s">
        <v>90</v>
      </c>
      <c r="N176" s="23" t="s">
        <v>1347</v>
      </c>
      <c r="O176" s="23" t="s">
        <v>1348</v>
      </c>
      <c r="P176" s="23" t="s">
        <v>2361</v>
      </c>
      <c r="Q176" s="23"/>
      <c r="R176" s="26">
        <v>41883.833333333336</v>
      </c>
      <c r="S176" s="23">
        <v>69152.850000000006</v>
      </c>
      <c r="T176" s="23" t="s">
        <v>280</v>
      </c>
      <c r="U176" s="23" t="s">
        <v>282</v>
      </c>
      <c r="V176" s="23" t="s">
        <v>1698</v>
      </c>
      <c r="W176" s="23">
        <v>41884</v>
      </c>
      <c r="X176" s="23" t="s">
        <v>181</v>
      </c>
      <c r="Y176" s="23"/>
      <c r="Z176" s="23">
        <v>69152.850000000006</v>
      </c>
      <c r="AA176" s="23">
        <v>41884</v>
      </c>
      <c r="AB176" s="23">
        <v>69152.850000000006</v>
      </c>
    </row>
    <row r="177" spans="1:28" x14ac:dyDescent="0.25">
      <c r="A177" s="23" t="s">
        <v>2802</v>
      </c>
      <c r="B177" s="23">
        <v>200000001</v>
      </c>
      <c r="C177" s="26">
        <v>41922.461076388892</v>
      </c>
      <c r="D177" s="26">
        <v>41933.569340277776</v>
      </c>
      <c r="E177" s="26"/>
      <c r="F177" s="23">
        <v>0</v>
      </c>
      <c r="G177" s="23">
        <v>1</v>
      </c>
      <c r="H177" s="23">
        <v>200000000</v>
      </c>
      <c r="I177" s="23" t="s">
        <v>2803</v>
      </c>
      <c r="J177" s="23">
        <v>200000000</v>
      </c>
      <c r="K177" s="23"/>
      <c r="L177" s="23" t="s">
        <v>2802</v>
      </c>
      <c r="M177" s="23" t="s">
        <v>1131</v>
      </c>
      <c r="N177" s="23" t="s">
        <v>2804</v>
      </c>
      <c r="O177" s="23" t="s">
        <v>2805</v>
      </c>
      <c r="P177" s="23" t="s">
        <v>2806</v>
      </c>
      <c r="Q177" s="23"/>
      <c r="R177" s="26">
        <v>41910.833333333336</v>
      </c>
      <c r="S177" s="23">
        <v>871259.84</v>
      </c>
      <c r="T177" s="23" t="s">
        <v>280</v>
      </c>
      <c r="U177" s="23" t="s">
        <v>282</v>
      </c>
      <c r="V177" s="23" t="s">
        <v>1698</v>
      </c>
      <c r="W177" s="23">
        <v>41911</v>
      </c>
      <c r="X177" s="23" t="s">
        <v>181</v>
      </c>
      <c r="Y177" s="23"/>
      <c r="Z177" s="23">
        <v>871259.84</v>
      </c>
      <c r="AA177" s="23">
        <v>41911</v>
      </c>
      <c r="AB177" s="23">
        <v>871259.84</v>
      </c>
    </row>
    <row r="178" spans="1:28" x14ac:dyDescent="0.25">
      <c r="A178" s="23" t="s">
        <v>3022</v>
      </c>
      <c r="B178" s="23">
        <v>200000000</v>
      </c>
      <c r="C178" s="26">
        <v>41942.433078703703</v>
      </c>
      <c r="D178" s="26">
        <v>41942.433078703703</v>
      </c>
      <c r="E178" s="26"/>
      <c r="F178" s="23">
        <v>0</v>
      </c>
      <c r="G178" s="23">
        <v>1</v>
      </c>
      <c r="H178" s="23">
        <v>200000000</v>
      </c>
      <c r="I178" s="23" t="s">
        <v>3023</v>
      </c>
      <c r="J178" s="23">
        <v>200000001</v>
      </c>
      <c r="K178" s="23"/>
      <c r="L178" s="23" t="s">
        <v>3022</v>
      </c>
      <c r="M178" s="23" t="s">
        <v>1146</v>
      </c>
      <c r="N178" s="23" t="s">
        <v>395</v>
      </c>
      <c r="O178" s="23" t="s">
        <v>322</v>
      </c>
      <c r="P178" s="23" t="s">
        <v>3024</v>
      </c>
      <c r="Q178" s="23"/>
      <c r="R178" s="26">
        <v>41983.833333333336</v>
      </c>
      <c r="S178" s="23">
        <v>29020</v>
      </c>
      <c r="T178" s="23" t="s">
        <v>281</v>
      </c>
      <c r="U178" s="23" t="s">
        <v>283</v>
      </c>
      <c r="V178" s="23" t="s">
        <v>1698</v>
      </c>
      <c r="W178" s="23">
        <v>41984</v>
      </c>
      <c r="X178" s="23" t="s">
        <v>185</v>
      </c>
      <c r="Y178" s="23">
        <v>29020</v>
      </c>
      <c r="Z178" s="23"/>
      <c r="AA178" s="23">
        <v>41984</v>
      </c>
      <c r="AB178" s="23">
        <v>-29020</v>
      </c>
    </row>
    <row r="179" spans="1:28" x14ac:dyDescent="0.25">
      <c r="A179" s="23" t="s">
        <v>1589</v>
      </c>
      <c r="B179" s="23">
        <v>200000001</v>
      </c>
      <c r="C179" s="26">
        <v>41870.271666666667</v>
      </c>
      <c r="D179" s="26">
        <v>41933.569467592592</v>
      </c>
      <c r="E179" s="26"/>
      <c r="F179" s="23">
        <v>0</v>
      </c>
      <c r="G179" s="23">
        <v>1</v>
      </c>
      <c r="H179" s="23">
        <v>200000003</v>
      </c>
      <c r="I179" s="23" t="s">
        <v>1590</v>
      </c>
      <c r="J179" s="23">
        <v>200000000</v>
      </c>
      <c r="K179" s="23"/>
      <c r="L179" s="23" t="s">
        <v>1589</v>
      </c>
      <c r="M179" s="23" t="s">
        <v>1591</v>
      </c>
      <c r="N179" s="23" t="s">
        <v>1592</v>
      </c>
      <c r="O179" s="23" t="s">
        <v>1593</v>
      </c>
      <c r="P179" s="23" t="s">
        <v>1619</v>
      </c>
      <c r="Q179" s="23">
        <v>100</v>
      </c>
      <c r="R179" s="26">
        <v>41849.833333333336</v>
      </c>
      <c r="S179" s="23">
        <v>42394</v>
      </c>
      <c r="T179" s="23" t="s">
        <v>280</v>
      </c>
      <c r="U179" s="23" t="s">
        <v>282</v>
      </c>
      <c r="V179" s="23" t="s">
        <v>1699</v>
      </c>
      <c r="W179" s="23">
        <v>41850</v>
      </c>
      <c r="X179" s="23" t="s">
        <v>181</v>
      </c>
      <c r="Y179" s="23"/>
      <c r="Z179" s="23">
        <v>42394</v>
      </c>
      <c r="AA179" s="23">
        <v>41850</v>
      </c>
      <c r="AB179" s="23">
        <v>42394</v>
      </c>
    </row>
    <row r="180" spans="1:28" x14ac:dyDescent="0.25">
      <c r="A180" s="23" t="s">
        <v>3130</v>
      </c>
      <c r="B180" s="23">
        <v>200000001</v>
      </c>
      <c r="C180" s="26">
        <v>41949.473043981481</v>
      </c>
      <c r="D180" s="26">
        <v>41949.473043981481</v>
      </c>
      <c r="E180" s="26"/>
      <c r="F180" s="23">
        <v>0</v>
      </c>
      <c r="G180" s="23">
        <v>1</v>
      </c>
      <c r="H180" s="23">
        <v>200000003</v>
      </c>
      <c r="I180" s="23" t="s">
        <v>3131</v>
      </c>
      <c r="J180" s="23">
        <v>200000000</v>
      </c>
      <c r="K180" s="23"/>
      <c r="L180" s="23" t="s">
        <v>3130</v>
      </c>
      <c r="M180" s="23" t="s">
        <v>444</v>
      </c>
      <c r="N180" s="23" t="s">
        <v>3285</v>
      </c>
      <c r="O180" s="23" t="s">
        <v>3286</v>
      </c>
      <c r="P180" s="23" t="s">
        <v>3287</v>
      </c>
      <c r="Q180" s="23"/>
      <c r="R180" s="26">
        <v>41941.833333333336</v>
      </c>
      <c r="S180" s="23">
        <v>3616</v>
      </c>
      <c r="T180" s="23" t="s">
        <v>280</v>
      </c>
      <c r="U180" s="23" t="s">
        <v>282</v>
      </c>
      <c r="V180" s="23" t="s">
        <v>1699</v>
      </c>
      <c r="W180" s="23">
        <v>41942</v>
      </c>
      <c r="X180" s="23" t="s">
        <v>181</v>
      </c>
      <c r="Y180" s="23"/>
      <c r="Z180" s="23">
        <v>3616</v>
      </c>
      <c r="AA180" s="23">
        <v>41942</v>
      </c>
      <c r="AB180" s="23">
        <v>3616</v>
      </c>
    </row>
    <row r="181" spans="1:28" x14ac:dyDescent="0.25">
      <c r="A181" s="23" t="s">
        <v>2106</v>
      </c>
      <c r="B181" s="23">
        <v>200000000</v>
      </c>
      <c r="C181" s="26">
        <v>41935.431307870371</v>
      </c>
      <c r="D181" s="26">
        <v>41935.431307870371</v>
      </c>
      <c r="E181" s="26"/>
      <c r="F181" s="23">
        <v>0</v>
      </c>
      <c r="G181" s="23">
        <v>1</v>
      </c>
      <c r="H181" s="23">
        <v>100000000</v>
      </c>
      <c r="I181" s="23" t="s">
        <v>2107</v>
      </c>
      <c r="J181" s="23">
        <v>200000001</v>
      </c>
      <c r="K181" s="23"/>
      <c r="L181" s="23" t="s">
        <v>2106</v>
      </c>
      <c r="M181" s="23" t="s">
        <v>2108</v>
      </c>
      <c r="N181" s="23" t="s">
        <v>530</v>
      </c>
      <c r="O181" s="23" t="s">
        <v>293</v>
      </c>
      <c r="P181" s="23" t="s">
        <v>2570</v>
      </c>
      <c r="Q181" s="23"/>
      <c r="R181" s="26">
        <v>41960.833333333336</v>
      </c>
      <c r="S181" s="23">
        <v>5797.4</v>
      </c>
      <c r="T181" s="23" t="s">
        <v>281</v>
      </c>
      <c r="U181" s="23" t="s">
        <v>283</v>
      </c>
      <c r="V181" s="23" t="s">
        <v>1701</v>
      </c>
      <c r="W181" s="23">
        <v>41961</v>
      </c>
      <c r="X181" s="23" t="s">
        <v>185</v>
      </c>
      <c r="Y181" s="23">
        <v>5797.4</v>
      </c>
      <c r="Z181" s="23"/>
      <c r="AA181" s="23">
        <v>41961</v>
      </c>
      <c r="AB181" s="23">
        <v>-5797.4</v>
      </c>
    </row>
    <row r="182" spans="1:28" x14ac:dyDescent="0.25">
      <c r="A182" s="23" t="s">
        <v>1837</v>
      </c>
      <c r="B182" s="23">
        <v>200000001</v>
      </c>
      <c r="C182" s="26">
        <v>41905.771562499998</v>
      </c>
      <c r="D182" s="26">
        <v>41933.569363425922</v>
      </c>
      <c r="E182" s="26"/>
      <c r="F182" s="23">
        <v>0</v>
      </c>
      <c r="G182" s="23">
        <v>1</v>
      </c>
      <c r="H182" s="23">
        <v>200000003</v>
      </c>
      <c r="I182" s="23" t="s">
        <v>1838</v>
      </c>
      <c r="J182" s="23">
        <v>200000000</v>
      </c>
      <c r="K182" s="23"/>
      <c r="L182" s="23" t="s">
        <v>1837</v>
      </c>
      <c r="M182" s="23" t="s">
        <v>1839</v>
      </c>
      <c r="N182" s="23" t="s">
        <v>436</v>
      </c>
      <c r="O182" s="23" t="s">
        <v>309</v>
      </c>
      <c r="P182" s="23" t="s">
        <v>1840</v>
      </c>
      <c r="Q182" s="23"/>
      <c r="R182" s="26">
        <v>41856.833333333336</v>
      </c>
      <c r="S182" s="23">
        <v>2174310.71</v>
      </c>
      <c r="T182" s="23" t="s">
        <v>280</v>
      </c>
      <c r="U182" s="23" t="s">
        <v>282</v>
      </c>
      <c r="V182" s="23" t="s">
        <v>1699</v>
      </c>
      <c r="W182" s="23">
        <v>41857</v>
      </c>
      <c r="X182" s="23" t="s">
        <v>181</v>
      </c>
      <c r="Y182" s="23"/>
      <c r="Z182" s="23">
        <v>2174310.71</v>
      </c>
      <c r="AA182" s="23">
        <v>41857</v>
      </c>
      <c r="AB182" s="23">
        <v>2174310.71</v>
      </c>
    </row>
    <row r="183" spans="1:28" x14ac:dyDescent="0.25">
      <c r="A183" s="23" t="s">
        <v>1837</v>
      </c>
      <c r="B183" s="23">
        <v>200000000</v>
      </c>
      <c r="C183" s="26">
        <v>41905.772245370368</v>
      </c>
      <c r="D183" s="26">
        <v>41940.326701388891</v>
      </c>
      <c r="E183" s="26"/>
      <c r="F183" s="23">
        <v>0</v>
      </c>
      <c r="G183" s="23">
        <v>1</v>
      </c>
      <c r="H183" s="23">
        <v>200000003</v>
      </c>
      <c r="I183" s="23" t="s">
        <v>1838</v>
      </c>
      <c r="J183" s="23">
        <v>200000001</v>
      </c>
      <c r="K183" s="23"/>
      <c r="L183" s="23" t="s">
        <v>1837</v>
      </c>
      <c r="M183" s="23" t="s">
        <v>1839</v>
      </c>
      <c r="N183" s="23" t="s">
        <v>617</v>
      </c>
      <c r="O183" s="23" t="s">
        <v>324</v>
      </c>
      <c r="P183" s="23" t="s">
        <v>1998</v>
      </c>
      <c r="Q183" s="23"/>
      <c r="R183" s="26">
        <v>41868.833333333336</v>
      </c>
      <c r="S183" s="23">
        <v>2037829.37</v>
      </c>
      <c r="T183" s="23" t="s">
        <v>281</v>
      </c>
      <c r="U183" s="23" t="s">
        <v>283</v>
      </c>
      <c r="V183" s="23" t="s">
        <v>1699</v>
      </c>
      <c r="W183" s="23">
        <v>41869</v>
      </c>
      <c r="X183" s="23" t="s">
        <v>185</v>
      </c>
      <c r="Y183" s="23">
        <v>2037829.37</v>
      </c>
      <c r="Z183" s="23"/>
      <c r="AA183" s="23">
        <v>41869</v>
      </c>
      <c r="AB183" s="23">
        <v>-2037829.37</v>
      </c>
    </row>
    <row r="184" spans="1:28" x14ac:dyDescent="0.25">
      <c r="A184" s="23" t="s">
        <v>3187</v>
      </c>
      <c r="B184" s="23">
        <v>200000001</v>
      </c>
      <c r="C184" s="26">
        <v>41941.529444444444</v>
      </c>
      <c r="D184" s="26">
        <v>41941.529444444444</v>
      </c>
      <c r="E184" s="26"/>
      <c r="F184" s="23">
        <v>0</v>
      </c>
      <c r="G184" s="23">
        <v>1</v>
      </c>
      <c r="H184" s="23">
        <v>200000003</v>
      </c>
      <c r="I184" s="23" t="s">
        <v>3188</v>
      </c>
      <c r="J184" s="23">
        <v>200000000</v>
      </c>
      <c r="K184" s="23"/>
      <c r="L184" s="23" t="s">
        <v>3187</v>
      </c>
      <c r="M184" s="23" t="s">
        <v>3189</v>
      </c>
      <c r="N184" s="23" t="s">
        <v>436</v>
      </c>
      <c r="O184" s="23" t="s">
        <v>309</v>
      </c>
      <c r="P184" s="23" t="s">
        <v>3190</v>
      </c>
      <c r="Q184" s="23"/>
      <c r="R184" s="26">
        <v>41947.833333333336</v>
      </c>
      <c r="S184" s="23">
        <v>42400</v>
      </c>
      <c r="T184" s="23" t="s">
        <v>280</v>
      </c>
      <c r="U184" s="23" t="s">
        <v>282</v>
      </c>
      <c r="V184" s="23" t="s">
        <v>1699</v>
      </c>
      <c r="W184" s="23">
        <v>41948</v>
      </c>
      <c r="X184" s="23" t="s">
        <v>181</v>
      </c>
      <c r="Y184" s="23"/>
      <c r="Z184" s="23">
        <v>42400</v>
      </c>
      <c r="AA184" s="23">
        <v>41948</v>
      </c>
      <c r="AB184" s="23">
        <v>42400</v>
      </c>
    </row>
    <row r="185" spans="1:28" x14ac:dyDescent="0.25">
      <c r="A185" s="23" t="s">
        <v>2971</v>
      </c>
      <c r="B185" s="23">
        <v>200000001</v>
      </c>
      <c r="C185" s="26">
        <v>41942.487615740742</v>
      </c>
      <c r="D185" s="26">
        <v>41942.487615740742</v>
      </c>
      <c r="E185" s="26"/>
      <c r="F185" s="23">
        <v>0</v>
      </c>
      <c r="G185" s="23">
        <v>1</v>
      </c>
      <c r="H185" s="23">
        <v>100000000</v>
      </c>
      <c r="I185" s="23" t="s">
        <v>2972</v>
      </c>
      <c r="J185" s="23">
        <v>200000000</v>
      </c>
      <c r="K185" s="23"/>
      <c r="L185" s="23" t="s">
        <v>2971</v>
      </c>
      <c r="M185" s="23" t="s">
        <v>2973</v>
      </c>
      <c r="N185" s="23" t="s">
        <v>1044</v>
      </c>
      <c r="O185" s="23" t="s">
        <v>1045</v>
      </c>
      <c r="P185" s="23" t="s">
        <v>2974</v>
      </c>
      <c r="Q185" s="23"/>
      <c r="R185" s="26">
        <v>42018.833333333336</v>
      </c>
      <c r="S185" s="23">
        <v>355330.82</v>
      </c>
      <c r="T185" s="23" t="s">
        <v>280</v>
      </c>
      <c r="U185" s="23" t="s">
        <v>282</v>
      </c>
      <c r="V185" s="23" t="s">
        <v>1701</v>
      </c>
      <c r="W185" s="23">
        <v>42019</v>
      </c>
      <c r="X185" s="23" t="s">
        <v>181</v>
      </c>
      <c r="Y185" s="23"/>
      <c r="Z185" s="23">
        <v>355330.82</v>
      </c>
      <c r="AA185" s="23">
        <v>42019</v>
      </c>
      <c r="AB185" s="23">
        <v>355330.82</v>
      </c>
    </row>
    <row r="186" spans="1:28" x14ac:dyDescent="0.25">
      <c r="A186" s="23" t="s">
        <v>714</v>
      </c>
      <c r="B186" s="23">
        <v>200000001</v>
      </c>
      <c r="C186" s="26">
        <v>41809.44835648148</v>
      </c>
      <c r="D186" s="26">
        <v>41933.569560185184</v>
      </c>
      <c r="E186" s="26"/>
      <c r="F186" s="23">
        <v>0</v>
      </c>
      <c r="G186" s="23">
        <v>1</v>
      </c>
      <c r="H186" s="23">
        <v>200000000</v>
      </c>
      <c r="I186" s="23" t="s">
        <v>2481</v>
      </c>
      <c r="J186" s="23">
        <v>200000000</v>
      </c>
      <c r="K186" s="23"/>
      <c r="L186" s="23" t="s">
        <v>714</v>
      </c>
      <c r="M186" s="23" t="s">
        <v>715</v>
      </c>
      <c r="N186" s="23" t="s">
        <v>373</v>
      </c>
      <c r="O186" s="23" t="s">
        <v>337</v>
      </c>
      <c r="P186" s="23" t="s">
        <v>716</v>
      </c>
      <c r="Q186" s="23"/>
      <c r="R186" s="26">
        <v>41850.833333333336</v>
      </c>
      <c r="S186" s="23">
        <v>150000</v>
      </c>
      <c r="T186" s="23" t="s">
        <v>280</v>
      </c>
      <c r="U186" s="23" t="s">
        <v>282</v>
      </c>
      <c r="V186" s="23" t="s">
        <v>1698</v>
      </c>
      <c r="W186" s="23">
        <v>41851</v>
      </c>
      <c r="X186" s="23" t="s">
        <v>181</v>
      </c>
      <c r="Y186" s="23"/>
      <c r="Z186" s="23">
        <v>150000</v>
      </c>
      <c r="AA186" s="23">
        <v>41851</v>
      </c>
      <c r="AB186" s="23">
        <v>150000</v>
      </c>
    </row>
    <row r="187" spans="1:28" x14ac:dyDescent="0.25">
      <c r="A187" s="23" t="s">
        <v>1806</v>
      </c>
      <c r="B187" s="23">
        <v>200000000</v>
      </c>
      <c r="C187" s="26">
        <v>41890.318425925929</v>
      </c>
      <c r="D187" s="26">
        <v>41933.543020833335</v>
      </c>
      <c r="E187" s="26"/>
      <c r="F187" s="23">
        <v>0</v>
      </c>
      <c r="G187" s="23">
        <v>1</v>
      </c>
      <c r="H187" s="23">
        <v>200000003</v>
      </c>
      <c r="I187" s="23" t="s">
        <v>1807</v>
      </c>
      <c r="J187" s="23">
        <v>200000001</v>
      </c>
      <c r="K187" s="23"/>
      <c r="L187" s="23" t="s">
        <v>1806</v>
      </c>
      <c r="M187" s="23" t="s">
        <v>1808</v>
      </c>
      <c r="N187" s="23" t="s">
        <v>902</v>
      </c>
      <c r="O187" s="23" t="s">
        <v>334</v>
      </c>
      <c r="P187" s="23" t="s">
        <v>1809</v>
      </c>
      <c r="Q187" s="23"/>
      <c r="R187" s="26">
        <v>41925.833333333336</v>
      </c>
      <c r="S187" s="23">
        <v>115997</v>
      </c>
      <c r="T187" s="23" t="s">
        <v>281</v>
      </c>
      <c r="U187" s="23" t="s">
        <v>283</v>
      </c>
      <c r="V187" s="23" t="s">
        <v>1699</v>
      </c>
      <c r="W187" s="23">
        <v>41926</v>
      </c>
      <c r="X187" s="23" t="s">
        <v>185</v>
      </c>
      <c r="Y187" s="23">
        <v>115997</v>
      </c>
      <c r="Z187" s="23"/>
      <c r="AA187" s="23">
        <v>41926</v>
      </c>
      <c r="AB187" s="23">
        <v>-115997</v>
      </c>
    </row>
    <row r="188" spans="1:28" x14ac:dyDescent="0.25">
      <c r="A188" s="23" t="s">
        <v>546</v>
      </c>
      <c r="B188" s="23">
        <v>200000003</v>
      </c>
      <c r="C188" s="26">
        <v>41856.534432870372</v>
      </c>
      <c r="D188" s="26">
        <v>41933.569467592592</v>
      </c>
      <c r="E188" s="26"/>
      <c r="F188" s="23">
        <v>0</v>
      </c>
      <c r="G188" s="23">
        <v>1</v>
      </c>
      <c r="H188" s="23">
        <v>200000003</v>
      </c>
      <c r="I188" s="23" t="s">
        <v>547</v>
      </c>
      <c r="J188" s="23">
        <v>200000001</v>
      </c>
      <c r="K188" s="23"/>
      <c r="L188" s="23" t="s">
        <v>546</v>
      </c>
      <c r="M188" s="23" t="s">
        <v>548</v>
      </c>
      <c r="N188" s="23" t="s">
        <v>667</v>
      </c>
      <c r="O188" s="23" t="s">
        <v>319</v>
      </c>
      <c r="P188" s="23" t="s">
        <v>867</v>
      </c>
      <c r="Q188" s="23"/>
      <c r="R188" s="26"/>
      <c r="S188" s="23">
        <v>800</v>
      </c>
      <c r="T188" s="23" t="s">
        <v>281</v>
      </c>
      <c r="U188" s="23" t="s">
        <v>284</v>
      </c>
      <c r="V188" s="23" t="s">
        <v>1699</v>
      </c>
      <c r="W188" s="23"/>
      <c r="X188" s="23" t="s">
        <v>192</v>
      </c>
      <c r="Y188" s="23">
        <v>800</v>
      </c>
      <c r="Z188" s="23"/>
      <c r="AA188" s="23"/>
      <c r="AB188" s="23">
        <v>-800</v>
      </c>
    </row>
    <row r="189" spans="1:28" x14ac:dyDescent="0.25">
      <c r="A189" s="23" t="s">
        <v>1912</v>
      </c>
      <c r="B189" s="23">
        <v>200000000</v>
      </c>
      <c r="C189" s="26">
        <v>41948.275937500002</v>
      </c>
      <c r="D189" s="26">
        <v>41948.275937500002</v>
      </c>
      <c r="E189" s="26"/>
      <c r="F189" s="23">
        <v>0</v>
      </c>
      <c r="G189" s="23">
        <v>1</v>
      </c>
      <c r="H189" s="23">
        <v>200000000</v>
      </c>
      <c r="I189" s="23" t="s">
        <v>1913</v>
      </c>
      <c r="J189" s="23">
        <v>200000001</v>
      </c>
      <c r="K189" s="23"/>
      <c r="L189" s="23" t="s">
        <v>1912</v>
      </c>
      <c r="M189" s="23" t="s">
        <v>1914</v>
      </c>
      <c r="N189" s="23" t="s">
        <v>406</v>
      </c>
      <c r="O189" s="23" t="s">
        <v>253</v>
      </c>
      <c r="P189" s="23" t="s">
        <v>3046</v>
      </c>
      <c r="Q189" s="23"/>
      <c r="R189" s="26">
        <v>41947.833333333336</v>
      </c>
      <c r="S189" s="23">
        <v>780030</v>
      </c>
      <c r="T189" s="23" t="s">
        <v>281</v>
      </c>
      <c r="U189" s="23" t="s">
        <v>283</v>
      </c>
      <c r="V189" s="23" t="s">
        <v>1698</v>
      </c>
      <c r="W189" s="23">
        <v>41948</v>
      </c>
      <c r="X189" s="23" t="s">
        <v>185</v>
      </c>
      <c r="Y189" s="23">
        <v>780030</v>
      </c>
      <c r="Z189" s="23"/>
      <c r="AA189" s="23">
        <v>41948</v>
      </c>
      <c r="AB189" s="23">
        <v>-780030</v>
      </c>
    </row>
    <row r="190" spans="1:28" x14ac:dyDescent="0.25">
      <c r="A190" s="23" t="s">
        <v>1421</v>
      </c>
      <c r="B190" s="23">
        <v>200000001</v>
      </c>
      <c r="C190" s="26">
        <v>41870.398506944446</v>
      </c>
      <c r="D190" s="26">
        <v>41933.569432870368</v>
      </c>
      <c r="E190" s="26"/>
      <c r="F190" s="23">
        <v>0</v>
      </c>
      <c r="G190" s="23">
        <v>1</v>
      </c>
      <c r="H190" s="23">
        <v>200000000</v>
      </c>
      <c r="I190" s="23" t="s">
        <v>1883</v>
      </c>
      <c r="J190" s="23">
        <v>200000000</v>
      </c>
      <c r="K190" s="23"/>
      <c r="L190" s="23" t="s">
        <v>1421</v>
      </c>
      <c r="M190" s="23" t="s">
        <v>1131</v>
      </c>
      <c r="N190" s="23" t="s">
        <v>937</v>
      </c>
      <c r="O190" s="23" t="s">
        <v>300</v>
      </c>
      <c r="P190" s="23" t="s">
        <v>1500</v>
      </c>
      <c r="Q190" s="23"/>
      <c r="R190" s="26">
        <v>41758.833333333336</v>
      </c>
      <c r="S190" s="23">
        <v>7000000</v>
      </c>
      <c r="T190" s="23" t="s">
        <v>280</v>
      </c>
      <c r="U190" s="23" t="s">
        <v>282</v>
      </c>
      <c r="V190" s="23" t="s">
        <v>1698</v>
      </c>
      <c r="W190" s="23">
        <v>41759</v>
      </c>
      <c r="X190" s="23" t="s">
        <v>181</v>
      </c>
      <c r="Y190" s="23"/>
      <c r="Z190" s="23">
        <v>7000000</v>
      </c>
      <c r="AA190" s="23">
        <v>41759</v>
      </c>
      <c r="AB190" s="23">
        <v>7000000</v>
      </c>
    </row>
    <row r="191" spans="1:28" x14ac:dyDescent="0.25">
      <c r="A191" s="23" t="s">
        <v>733</v>
      </c>
      <c r="B191" s="23">
        <v>200000001</v>
      </c>
      <c r="C191" s="26">
        <v>41809.449328703704</v>
      </c>
      <c r="D191" s="26">
        <v>41933.569548611114</v>
      </c>
      <c r="E191" s="26"/>
      <c r="F191" s="23">
        <v>0</v>
      </c>
      <c r="G191" s="23">
        <v>1</v>
      </c>
      <c r="H191" s="23">
        <v>200000000</v>
      </c>
      <c r="I191" s="23" t="s">
        <v>876</v>
      </c>
      <c r="J191" s="23">
        <v>200000000</v>
      </c>
      <c r="K191" s="23"/>
      <c r="L191" s="23" t="s">
        <v>733</v>
      </c>
      <c r="M191" s="23" t="s">
        <v>734</v>
      </c>
      <c r="N191" s="23" t="s">
        <v>373</v>
      </c>
      <c r="O191" s="23" t="s">
        <v>337</v>
      </c>
      <c r="P191" s="23" t="s">
        <v>735</v>
      </c>
      <c r="Q191" s="23"/>
      <c r="R191" s="26">
        <v>41819.833333333336</v>
      </c>
      <c r="S191" s="23">
        <v>145936</v>
      </c>
      <c r="T191" s="23" t="s">
        <v>280</v>
      </c>
      <c r="U191" s="23" t="s">
        <v>282</v>
      </c>
      <c r="V191" s="23" t="s">
        <v>1698</v>
      </c>
      <c r="W191" s="23">
        <v>41820</v>
      </c>
      <c r="X191" s="23" t="s">
        <v>181</v>
      </c>
      <c r="Y191" s="23"/>
      <c r="Z191" s="23">
        <v>145936</v>
      </c>
      <c r="AA191" s="23">
        <v>41820</v>
      </c>
      <c r="AB191" s="23">
        <v>145936</v>
      </c>
    </row>
    <row r="192" spans="1:28" x14ac:dyDescent="0.25">
      <c r="A192" s="23" t="s">
        <v>3240</v>
      </c>
      <c r="B192" s="23">
        <v>200000000</v>
      </c>
      <c r="C192" s="26">
        <v>41936.383738425924</v>
      </c>
      <c r="D192" s="26">
        <v>41936.438368055555</v>
      </c>
      <c r="E192" s="26"/>
      <c r="F192" s="23">
        <v>0</v>
      </c>
      <c r="G192" s="23">
        <v>1</v>
      </c>
      <c r="H192" s="23">
        <v>200000000</v>
      </c>
      <c r="I192" s="23" t="s">
        <v>3241</v>
      </c>
      <c r="J192" s="23">
        <v>200000001</v>
      </c>
      <c r="K192" s="23"/>
      <c r="L192" s="23" t="s">
        <v>3240</v>
      </c>
      <c r="M192" s="23" t="s">
        <v>1146</v>
      </c>
      <c r="N192" s="23" t="s">
        <v>395</v>
      </c>
      <c r="O192" s="23" t="s">
        <v>322</v>
      </c>
      <c r="P192" s="23" t="s">
        <v>3242</v>
      </c>
      <c r="Q192" s="23"/>
      <c r="R192" s="26">
        <v>41969.833333333336</v>
      </c>
      <c r="S192" s="23">
        <v>11608</v>
      </c>
      <c r="T192" s="23" t="s">
        <v>281</v>
      </c>
      <c r="U192" s="23" t="s">
        <v>283</v>
      </c>
      <c r="V192" s="23" t="s">
        <v>1698</v>
      </c>
      <c r="W192" s="23">
        <v>41970</v>
      </c>
      <c r="X192" s="23" t="s">
        <v>185</v>
      </c>
      <c r="Y192" s="23">
        <v>11608</v>
      </c>
      <c r="Z192" s="23"/>
      <c r="AA192" s="23">
        <v>41970</v>
      </c>
      <c r="AB192" s="23">
        <v>-11608</v>
      </c>
    </row>
    <row r="193" spans="1:28" x14ac:dyDescent="0.25">
      <c r="A193" s="23" t="s">
        <v>3124</v>
      </c>
      <c r="B193" s="23">
        <v>200000000</v>
      </c>
      <c r="C193" s="26">
        <v>41936.390555555554</v>
      </c>
      <c r="D193" s="26">
        <v>41936.495682870373</v>
      </c>
      <c r="E193" s="26"/>
      <c r="F193" s="23">
        <v>0</v>
      </c>
      <c r="G193" s="23">
        <v>1</v>
      </c>
      <c r="H193" s="23">
        <v>200000000</v>
      </c>
      <c r="I193" s="23" t="s">
        <v>3125</v>
      </c>
      <c r="J193" s="23">
        <v>200000001</v>
      </c>
      <c r="K193" s="23"/>
      <c r="L193" s="23" t="s">
        <v>3124</v>
      </c>
      <c r="M193" s="23" t="s">
        <v>3126</v>
      </c>
      <c r="N193" s="23" t="s">
        <v>395</v>
      </c>
      <c r="O193" s="23" t="s">
        <v>322</v>
      </c>
      <c r="P193" s="23" t="s">
        <v>3214</v>
      </c>
      <c r="Q193" s="23"/>
      <c r="R193" s="26">
        <v>41960.833333333336</v>
      </c>
      <c r="S193" s="23">
        <v>26824.06</v>
      </c>
      <c r="T193" s="23" t="s">
        <v>281</v>
      </c>
      <c r="U193" s="23" t="s">
        <v>283</v>
      </c>
      <c r="V193" s="23" t="s">
        <v>1698</v>
      </c>
      <c r="W193" s="23">
        <v>41961</v>
      </c>
      <c r="X193" s="23" t="s">
        <v>185</v>
      </c>
      <c r="Y193" s="23">
        <v>26824.06</v>
      </c>
      <c r="Z193" s="23"/>
      <c r="AA193" s="23">
        <v>41961</v>
      </c>
      <c r="AB193" s="23">
        <v>-26824.06</v>
      </c>
    </row>
    <row r="194" spans="1:28" x14ac:dyDescent="0.25">
      <c r="A194" s="23" t="s">
        <v>1724</v>
      </c>
      <c r="B194" s="23">
        <v>200000003</v>
      </c>
      <c r="C194" s="26">
        <v>41934.476157407407</v>
      </c>
      <c r="D194" s="26">
        <v>41934.476157407407</v>
      </c>
      <c r="E194" s="26"/>
      <c r="F194" s="23">
        <v>0</v>
      </c>
      <c r="G194" s="23">
        <v>1</v>
      </c>
      <c r="H194" s="23">
        <v>200000003</v>
      </c>
      <c r="I194" s="23" t="s">
        <v>1725</v>
      </c>
      <c r="J194" s="23">
        <v>200000001</v>
      </c>
      <c r="K194" s="23"/>
      <c r="L194" s="23" t="s">
        <v>1724</v>
      </c>
      <c r="M194" s="23" t="s">
        <v>1726</v>
      </c>
      <c r="N194" s="23" t="s">
        <v>1727</v>
      </c>
      <c r="O194" s="23" t="s">
        <v>1728</v>
      </c>
      <c r="P194" s="23" t="s">
        <v>1995</v>
      </c>
      <c r="Q194" s="23"/>
      <c r="R194" s="26">
        <v>41919.833333333336</v>
      </c>
      <c r="S194" s="23">
        <v>3500</v>
      </c>
      <c r="T194" s="23" t="s">
        <v>281</v>
      </c>
      <c r="U194" s="23" t="s">
        <v>284</v>
      </c>
      <c r="V194" s="23" t="s">
        <v>1699</v>
      </c>
      <c r="W194" s="23">
        <v>41920</v>
      </c>
      <c r="X194" s="23" t="s">
        <v>192</v>
      </c>
      <c r="Y194" s="23">
        <v>3500</v>
      </c>
      <c r="Z194" s="23"/>
      <c r="AA194" s="23">
        <v>41920</v>
      </c>
      <c r="AB194" s="23">
        <v>-3500</v>
      </c>
    </row>
    <row r="195" spans="1:28" x14ac:dyDescent="0.25">
      <c r="A195" s="23" t="s">
        <v>3057</v>
      </c>
      <c r="B195" s="23">
        <v>200000001</v>
      </c>
      <c r="C195" s="26">
        <v>41940.600937499999</v>
      </c>
      <c r="D195" s="26">
        <v>41940.600937499999</v>
      </c>
      <c r="E195" s="26"/>
      <c r="F195" s="23">
        <v>0</v>
      </c>
      <c r="G195" s="23">
        <v>1</v>
      </c>
      <c r="H195" s="23">
        <v>200000000</v>
      </c>
      <c r="I195" s="23"/>
      <c r="J195" s="23">
        <v>200000000</v>
      </c>
      <c r="K195" s="23"/>
      <c r="L195" s="23" t="s">
        <v>3057</v>
      </c>
      <c r="M195" s="23" t="s">
        <v>2580</v>
      </c>
      <c r="N195" s="23" t="s">
        <v>2581</v>
      </c>
      <c r="O195" s="23" t="s">
        <v>2582</v>
      </c>
      <c r="P195" s="23" t="s">
        <v>3058</v>
      </c>
      <c r="Q195" s="23"/>
      <c r="R195" s="26">
        <v>41940.833333333336</v>
      </c>
      <c r="S195" s="23">
        <v>111</v>
      </c>
      <c r="T195" s="23" t="s">
        <v>280</v>
      </c>
      <c r="U195" s="23" t="s">
        <v>282</v>
      </c>
      <c r="V195" s="23" t="s">
        <v>1698</v>
      </c>
      <c r="W195" s="23">
        <v>41941</v>
      </c>
      <c r="X195" s="23" t="s">
        <v>181</v>
      </c>
      <c r="Y195" s="23"/>
      <c r="Z195" s="23">
        <v>111</v>
      </c>
      <c r="AA195" s="23">
        <v>41941</v>
      </c>
      <c r="AB195" s="23">
        <v>111</v>
      </c>
    </row>
    <row r="196" spans="1:28" x14ac:dyDescent="0.25">
      <c r="A196" s="23" t="s">
        <v>1178</v>
      </c>
      <c r="B196" s="23">
        <v>200000001</v>
      </c>
      <c r="C196" s="26">
        <v>41870.333078703705</v>
      </c>
      <c r="D196" s="26">
        <v>41933.569444444445</v>
      </c>
      <c r="E196" s="26"/>
      <c r="F196" s="23">
        <v>0</v>
      </c>
      <c r="G196" s="23">
        <v>1</v>
      </c>
      <c r="H196" s="23">
        <v>200000000</v>
      </c>
      <c r="I196" s="23" t="s">
        <v>1179</v>
      </c>
      <c r="J196" s="23">
        <v>200000000</v>
      </c>
      <c r="K196" s="23"/>
      <c r="L196" s="23" t="s">
        <v>1178</v>
      </c>
      <c r="M196" s="23" t="s">
        <v>1180</v>
      </c>
      <c r="N196" s="23" t="s">
        <v>937</v>
      </c>
      <c r="O196" s="23" t="s">
        <v>300</v>
      </c>
      <c r="P196" s="23" t="s">
        <v>1191</v>
      </c>
      <c r="Q196" s="23">
        <v>100</v>
      </c>
      <c r="R196" s="26">
        <v>41743.833333333336</v>
      </c>
      <c r="S196" s="23">
        <v>8000000</v>
      </c>
      <c r="T196" s="23" t="s">
        <v>280</v>
      </c>
      <c r="U196" s="23" t="s">
        <v>282</v>
      </c>
      <c r="V196" s="23" t="s">
        <v>1698</v>
      </c>
      <c r="W196" s="23">
        <v>41744</v>
      </c>
      <c r="X196" s="23" t="s">
        <v>181</v>
      </c>
      <c r="Y196" s="23"/>
      <c r="Z196" s="23">
        <v>8000000</v>
      </c>
      <c r="AA196" s="23">
        <v>41744</v>
      </c>
      <c r="AB196" s="23">
        <v>8000000</v>
      </c>
    </row>
    <row r="197" spans="1:28" x14ac:dyDescent="0.25">
      <c r="A197" s="23" t="s">
        <v>1394</v>
      </c>
      <c r="B197" s="23">
        <v>200000001</v>
      </c>
      <c r="C197" s="26">
        <v>41872.481990740744</v>
      </c>
      <c r="D197" s="26">
        <v>41933.569421296299</v>
      </c>
      <c r="E197" s="26"/>
      <c r="F197" s="23">
        <v>0</v>
      </c>
      <c r="G197" s="23">
        <v>1</v>
      </c>
      <c r="H197" s="23">
        <v>200000000</v>
      </c>
      <c r="I197" s="23" t="s">
        <v>1395</v>
      </c>
      <c r="J197" s="23">
        <v>200000000</v>
      </c>
      <c r="K197" s="23"/>
      <c r="L197" s="23" t="s">
        <v>1394</v>
      </c>
      <c r="M197" s="23" t="s">
        <v>1396</v>
      </c>
      <c r="N197" s="23" t="s">
        <v>520</v>
      </c>
      <c r="O197" s="23" t="s">
        <v>339</v>
      </c>
      <c r="P197" s="23" t="s">
        <v>1407</v>
      </c>
      <c r="Q197" s="23"/>
      <c r="R197" s="26">
        <v>41857.833333333336</v>
      </c>
      <c r="S197" s="23">
        <v>255089</v>
      </c>
      <c r="T197" s="23" t="s">
        <v>280</v>
      </c>
      <c r="U197" s="23" t="s">
        <v>282</v>
      </c>
      <c r="V197" s="23" t="s">
        <v>1698</v>
      </c>
      <c r="W197" s="23">
        <v>41858</v>
      </c>
      <c r="X197" s="23" t="s">
        <v>181</v>
      </c>
      <c r="Y197" s="23"/>
      <c r="Z197" s="23">
        <v>255089</v>
      </c>
      <c r="AA197" s="23">
        <v>41858</v>
      </c>
      <c r="AB197" s="23">
        <v>255089</v>
      </c>
    </row>
    <row r="198" spans="1:28" x14ac:dyDescent="0.25">
      <c r="A198" s="23" t="s">
        <v>3081</v>
      </c>
      <c r="B198" s="23">
        <v>200000000</v>
      </c>
      <c r="C198" s="26">
        <v>41953.502962962964</v>
      </c>
      <c r="D198" s="26">
        <v>41953.502962962964</v>
      </c>
      <c r="E198" s="26"/>
      <c r="F198" s="23">
        <v>0</v>
      </c>
      <c r="G198" s="23">
        <v>1</v>
      </c>
      <c r="H198" s="23">
        <v>200000003</v>
      </c>
      <c r="I198" s="23" t="s">
        <v>3082</v>
      </c>
      <c r="J198" s="23">
        <v>200000001</v>
      </c>
      <c r="K198" s="23"/>
      <c r="L198" s="23" t="s">
        <v>3081</v>
      </c>
      <c r="M198" s="23" t="s">
        <v>3083</v>
      </c>
      <c r="N198" s="23" t="s">
        <v>390</v>
      </c>
      <c r="O198" s="23" t="s">
        <v>315</v>
      </c>
      <c r="P198" s="23" t="s">
        <v>3084</v>
      </c>
      <c r="Q198" s="23"/>
      <c r="R198" s="26">
        <v>41952.833333333336</v>
      </c>
      <c r="S198" s="23">
        <v>61018</v>
      </c>
      <c r="T198" s="23" t="s">
        <v>281</v>
      </c>
      <c r="U198" s="23" t="s">
        <v>283</v>
      </c>
      <c r="V198" s="23" t="s">
        <v>1699</v>
      </c>
      <c r="W198" s="23">
        <v>41953</v>
      </c>
      <c r="X198" s="23" t="s">
        <v>185</v>
      </c>
      <c r="Y198" s="23">
        <v>61018</v>
      </c>
      <c r="Z198" s="23"/>
      <c r="AA198" s="23">
        <v>41953</v>
      </c>
      <c r="AB198" s="23">
        <v>-61018</v>
      </c>
    </row>
    <row r="199" spans="1:28" x14ac:dyDescent="0.25">
      <c r="A199" s="23" t="s">
        <v>1485</v>
      </c>
      <c r="B199" s="23">
        <v>200000001</v>
      </c>
      <c r="C199" s="26">
        <v>41871.256284722222</v>
      </c>
      <c r="D199" s="26">
        <v>41933.569421296299</v>
      </c>
      <c r="E199" s="26"/>
      <c r="F199" s="23">
        <v>0</v>
      </c>
      <c r="G199" s="23">
        <v>1</v>
      </c>
      <c r="H199" s="23">
        <v>100000000</v>
      </c>
      <c r="I199" s="23" t="s">
        <v>2420</v>
      </c>
      <c r="J199" s="23">
        <v>200000000</v>
      </c>
      <c r="K199" s="23"/>
      <c r="L199" s="23" t="s">
        <v>1485</v>
      </c>
      <c r="M199" s="23" t="s">
        <v>1486</v>
      </c>
      <c r="N199" s="23" t="s">
        <v>1487</v>
      </c>
      <c r="O199" s="23" t="s">
        <v>1488</v>
      </c>
      <c r="P199" s="23" t="s">
        <v>1489</v>
      </c>
      <c r="Q199" s="23">
        <v>100</v>
      </c>
      <c r="R199" s="26">
        <v>41868.833333333336</v>
      </c>
      <c r="S199" s="23">
        <v>6901</v>
      </c>
      <c r="T199" s="23" t="s">
        <v>280</v>
      </c>
      <c r="U199" s="23" t="s">
        <v>282</v>
      </c>
      <c r="V199" s="23" t="s">
        <v>1701</v>
      </c>
      <c r="W199" s="23">
        <v>41869</v>
      </c>
      <c r="X199" s="23" t="s">
        <v>181</v>
      </c>
      <c r="Y199" s="23"/>
      <c r="Z199" s="23">
        <v>6901</v>
      </c>
      <c r="AA199" s="23">
        <v>41869</v>
      </c>
      <c r="AB199" s="23">
        <v>6901</v>
      </c>
    </row>
    <row r="200" spans="1:28" x14ac:dyDescent="0.25">
      <c r="A200" s="23" t="s">
        <v>551</v>
      </c>
      <c r="B200" s="23">
        <v>200000001</v>
      </c>
      <c r="C200" s="26">
        <v>41810.485694444447</v>
      </c>
      <c r="D200" s="26">
        <v>41933.569710648146</v>
      </c>
      <c r="E200" s="26"/>
      <c r="F200" s="23">
        <v>0</v>
      </c>
      <c r="G200" s="23">
        <v>1</v>
      </c>
      <c r="H200" s="23">
        <v>200000000</v>
      </c>
      <c r="I200" s="23" t="s">
        <v>1918</v>
      </c>
      <c r="J200" s="23">
        <v>200000000</v>
      </c>
      <c r="K200" s="23"/>
      <c r="L200" s="23" t="s">
        <v>551</v>
      </c>
      <c r="M200" s="23" t="s">
        <v>553</v>
      </c>
      <c r="N200" s="23" t="s">
        <v>554</v>
      </c>
      <c r="O200" s="23" t="s">
        <v>257</v>
      </c>
      <c r="P200" s="23" t="s">
        <v>857</v>
      </c>
      <c r="Q200" s="23"/>
      <c r="R200" s="26">
        <v>41872.833333333336</v>
      </c>
      <c r="S200" s="23">
        <v>55800</v>
      </c>
      <c r="T200" s="23" t="s">
        <v>280</v>
      </c>
      <c r="U200" s="23" t="s">
        <v>282</v>
      </c>
      <c r="V200" s="23" t="s">
        <v>1698</v>
      </c>
      <c r="W200" s="23">
        <v>41873</v>
      </c>
      <c r="X200" s="23" t="s">
        <v>181</v>
      </c>
      <c r="Y200" s="23"/>
      <c r="Z200" s="23">
        <v>55800</v>
      </c>
      <c r="AA200" s="23">
        <v>41873</v>
      </c>
      <c r="AB200" s="23">
        <v>55800</v>
      </c>
    </row>
    <row r="201" spans="1:28" x14ac:dyDescent="0.25">
      <c r="A201" s="23" t="s">
        <v>551</v>
      </c>
      <c r="B201" s="23">
        <v>200000001</v>
      </c>
      <c r="C201" s="26">
        <v>41810.482812499999</v>
      </c>
      <c r="D201" s="26">
        <v>41933.569710648146</v>
      </c>
      <c r="E201" s="26"/>
      <c r="F201" s="23">
        <v>0</v>
      </c>
      <c r="G201" s="23">
        <v>1</v>
      </c>
      <c r="H201" s="23">
        <v>200000000</v>
      </c>
      <c r="I201" s="23" t="s">
        <v>1918</v>
      </c>
      <c r="J201" s="23">
        <v>200000000</v>
      </c>
      <c r="K201" s="23"/>
      <c r="L201" s="23" t="s">
        <v>551</v>
      </c>
      <c r="M201" s="23" t="s">
        <v>553</v>
      </c>
      <c r="N201" s="23" t="s">
        <v>554</v>
      </c>
      <c r="O201" s="23" t="s">
        <v>257</v>
      </c>
      <c r="P201" s="23" t="s">
        <v>829</v>
      </c>
      <c r="Q201" s="23"/>
      <c r="R201" s="26">
        <v>41811.833333333336</v>
      </c>
      <c r="S201" s="23">
        <v>55800</v>
      </c>
      <c r="T201" s="23" t="s">
        <v>280</v>
      </c>
      <c r="U201" s="23" t="s">
        <v>282</v>
      </c>
      <c r="V201" s="23" t="s">
        <v>1698</v>
      </c>
      <c r="W201" s="23">
        <v>41812</v>
      </c>
      <c r="X201" s="23" t="s">
        <v>181</v>
      </c>
      <c r="Y201" s="23"/>
      <c r="Z201" s="23">
        <v>55800</v>
      </c>
      <c r="AA201" s="23">
        <v>41812</v>
      </c>
      <c r="AB201" s="23">
        <v>55800</v>
      </c>
    </row>
    <row r="202" spans="1:28" x14ac:dyDescent="0.25">
      <c r="A202" s="23" t="s">
        <v>1847</v>
      </c>
      <c r="B202" s="23">
        <v>200000000</v>
      </c>
      <c r="C202" s="26">
        <v>41880.21806712963</v>
      </c>
      <c r="D202" s="26">
        <v>41933.543090277781</v>
      </c>
      <c r="E202" s="26"/>
      <c r="F202" s="23">
        <v>0</v>
      </c>
      <c r="G202" s="23">
        <v>1</v>
      </c>
      <c r="H202" s="23">
        <v>200000000</v>
      </c>
      <c r="I202" s="23" t="s">
        <v>1848</v>
      </c>
      <c r="J202" s="23">
        <v>200000001</v>
      </c>
      <c r="K202" s="23"/>
      <c r="L202" s="23" t="s">
        <v>1847</v>
      </c>
      <c r="M202" s="23" t="s">
        <v>1849</v>
      </c>
      <c r="N202" s="23" t="s">
        <v>395</v>
      </c>
      <c r="O202" s="23" t="s">
        <v>322</v>
      </c>
      <c r="P202" s="23" t="s">
        <v>2811</v>
      </c>
      <c r="Q202" s="23"/>
      <c r="R202" s="26">
        <v>41886.833333333336</v>
      </c>
      <c r="S202" s="23">
        <v>43940</v>
      </c>
      <c r="T202" s="23" t="s">
        <v>281</v>
      </c>
      <c r="U202" s="23" t="s">
        <v>283</v>
      </c>
      <c r="V202" s="23" t="s">
        <v>1698</v>
      </c>
      <c r="W202" s="23">
        <v>41887</v>
      </c>
      <c r="X202" s="23" t="s">
        <v>185</v>
      </c>
      <c r="Y202" s="23">
        <v>43940</v>
      </c>
      <c r="Z202" s="23"/>
      <c r="AA202" s="23">
        <v>41887</v>
      </c>
      <c r="AB202" s="23">
        <v>-43940</v>
      </c>
    </row>
    <row r="203" spans="1:28" x14ac:dyDescent="0.25">
      <c r="A203" s="23" t="s">
        <v>749</v>
      </c>
      <c r="B203" s="23">
        <v>200000000</v>
      </c>
      <c r="C203" s="26">
        <v>41856.530706018515</v>
      </c>
      <c r="D203" s="26">
        <v>41933.543009259258</v>
      </c>
      <c r="E203" s="26"/>
      <c r="F203" s="23">
        <v>0</v>
      </c>
      <c r="G203" s="23">
        <v>1</v>
      </c>
      <c r="H203" s="23">
        <v>200000003</v>
      </c>
      <c r="I203" s="23" t="s">
        <v>1855</v>
      </c>
      <c r="J203" s="23">
        <v>200000001</v>
      </c>
      <c r="K203" s="23"/>
      <c r="L203" s="23" t="s">
        <v>749</v>
      </c>
      <c r="M203" s="23" t="s">
        <v>750</v>
      </c>
      <c r="N203" s="23" t="s">
        <v>395</v>
      </c>
      <c r="O203" s="23" t="s">
        <v>322</v>
      </c>
      <c r="P203" s="23" t="s">
        <v>751</v>
      </c>
      <c r="Q203" s="23"/>
      <c r="R203" s="26"/>
      <c r="S203" s="23">
        <v>17000</v>
      </c>
      <c r="T203" s="23" t="s">
        <v>281</v>
      </c>
      <c r="U203" s="23" t="s">
        <v>283</v>
      </c>
      <c r="V203" s="23" t="s">
        <v>1699</v>
      </c>
      <c r="W203" s="23"/>
      <c r="X203" s="23" t="s">
        <v>185</v>
      </c>
      <c r="Y203" s="23">
        <v>17000</v>
      </c>
      <c r="Z203" s="23"/>
      <c r="AA203" s="23"/>
      <c r="AB203" s="23">
        <v>-17000</v>
      </c>
    </row>
    <row r="204" spans="1:28" x14ac:dyDescent="0.25">
      <c r="A204" s="23" t="s">
        <v>2948</v>
      </c>
      <c r="B204" s="23">
        <v>200000000</v>
      </c>
      <c r="C204" s="26">
        <v>41949.43818287037</v>
      </c>
      <c r="D204" s="26">
        <v>41949.43818287037</v>
      </c>
      <c r="E204" s="26"/>
      <c r="F204" s="23">
        <v>0</v>
      </c>
      <c r="G204" s="23">
        <v>1</v>
      </c>
      <c r="H204" s="23">
        <v>200000003</v>
      </c>
      <c r="I204" s="23" t="s">
        <v>1955</v>
      </c>
      <c r="J204" s="23">
        <v>200000001</v>
      </c>
      <c r="K204" s="23"/>
      <c r="L204" s="23" t="s">
        <v>2948</v>
      </c>
      <c r="M204" s="23" t="s">
        <v>2949</v>
      </c>
      <c r="N204" s="23" t="s">
        <v>395</v>
      </c>
      <c r="O204" s="23" t="s">
        <v>322</v>
      </c>
      <c r="P204" s="23" t="s">
        <v>2950</v>
      </c>
      <c r="Q204" s="23"/>
      <c r="R204" s="26">
        <v>41941.833333333336</v>
      </c>
      <c r="S204" s="23">
        <v>80081.539999999994</v>
      </c>
      <c r="T204" s="23" t="s">
        <v>281</v>
      </c>
      <c r="U204" s="23" t="s">
        <v>283</v>
      </c>
      <c r="V204" s="23" t="s">
        <v>1699</v>
      </c>
      <c r="W204" s="23">
        <v>41942</v>
      </c>
      <c r="X204" s="23" t="s">
        <v>185</v>
      </c>
      <c r="Y204" s="23">
        <v>80081.539999999994</v>
      </c>
      <c r="Z204" s="23"/>
      <c r="AA204" s="23">
        <v>41942</v>
      </c>
      <c r="AB204" s="23">
        <v>-80081.539999999994</v>
      </c>
    </row>
    <row r="205" spans="1:28" x14ac:dyDescent="0.25">
      <c r="A205" s="23" t="s">
        <v>523</v>
      </c>
      <c r="B205" s="23">
        <v>200000002</v>
      </c>
      <c r="C205" s="26">
        <v>41891.289189814815</v>
      </c>
      <c r="D205" s="26">
        <v>41933.56958333333</v>
      </c>
      <c r="E205" s="26"/>
      <c r="F205" s="23">
        <v>0</v>
      </c>
      <c r="G205" s="23">
        <v>1</v>
      </c>
      <c r="H205" s="23">
        <v>200000006</v>
      </c>
      <c r="I205" s="23" t="s">
        <v>1962</v>
      </c>
      <c r="J205" s="23">
        <v>200000001</v>
      </c>
      <c r="K205" s="23"/>
      <c r="L205" s="23" t="s">
        <v>523</v>
      </c>
      <c r="M205" s="23" t="s">
        <v>524</v>
      </c>
      <c r="N205" s="23" t="s">
        <v>525</v>
      </c>
      <c r="O205" s="23" t="s">
        <v>332</v>
      </c>
      <c r="P205" s="23" t="s">
        <v>2707</v>
      </c>
      <c r="Q205" s="23"/>
      <c r="R205" s="26"/>
      <c r="S205" s="23">
        <v>100000</v>
      </c>
      <c r="T205" s="23" t="s">
        <v>281</v>
      </c>
      <c r="U205" s="23" t="s">
        <v>3593</v>
      </c>
      <c r="V205" s="23" t="s">
        <v>1706</v>
      </c>
      <c r="W205" s="23"/>
      <c r="X205" s="23" t="s">
        <v>272</v>
      </c>
      <c r="Y205" s="23">
        <v>100000</v>
      </c>
      <c r="Z205" s="23"/>
      <c r="AA205" s="23"/>
      <c r="AB205" s="23">
        <v>-100000</v>
      </c>
    </row>
    <row r="206" spans="1:28" x14ac:dyDescent="0.25">
      <c r="A206" s="23" t="s">
        <v>726</v>
      </c>
      <c r="B206" s="23">
        <v>200000002</v>
      </c>
      <c r="C206" s="26">
        <v>41892.803773148145</v>
      </c>
      <c r="D206" s="26">
        <v>41934.329456018517</v>
      </c>
      <c r="E206" s="26"/>
      <c r="F206" s="23">
        <v>0</v>
      </c>
      <c r="G206" s="23">
        <v>1</v>
      </c>
      <c r="H206" s="23">
        <v>200000003</v>
      </c>
      <c r="I206" s="23" t="s">
        <v>493</v>
      </c>
      <c r="J206" s="23">
        <v>200000001</v>
      </c>
      <c r="K206" s="23"/>
      <c r="L206" s="23" t="s">
        <v>726</v>
      </c>
      <c r="M206" s="23" t="s">
        <v>727</v>
      </c>
      <c r="N206" s="23" t="s">
        <v>432</v>
      </c>
      <c r="O206" s="23" t="s">
        <v>266</v>
      </c>
      <c r="P206" s="23" t="s">
        <v>1826</v>
      </c>
      <c r="Q206" s="23"/>
      <c r="R206" s="26">
        <v>41893.833333333336</v>
      </c>
      <c r="S206" s="23">
        <v>20</v>
      </c>
      <c r="T206" s="23" t="s">
        <v>281</v>
      </c>
      <c r="U206" s="23" t="s">
        <v>3593</v>
      </c>
      <c r="V206" s="23" t="s">
        <v>1699</v>
      </c>
      <c r="W206" s="23">
        <v>41894</v>
      </c>
      <c r="X206" s="23" t="s">
        <v>274</v>
      </c>
      <c r="Y206" s="23">
        <v>20</v>
      </c>
      <c r="Z206" s="23"/>
      <c r="AA206" s="23">
        <v>41894</v>
      </c>
      <c r="AB206" s="23">
        <v>-20</v>
      </c>
    </row>
    <row r="207" spans="1:28" x14ac:dyDescent="0.25">
      <c r="A207" s="23" t="s">
        <v>1899</v>
      </c>
      <c r="B207" s="23">
        <v>200000000</v>
      </c>
      <c r="C207" s="26">
        <v>41914.543865740743</v>
      </c>
      <c r="D207" s="26">
        <v>41957.283321759256</v>
      </c>
      <c r="E207" s="26"/>
      <c r="F207" s="23">
        <v>0</v>
      </c>
      <c r="G207" s="23">
        <v>1</v>
      </c>
      <c r="H207" s="23">
        <v>100000000</v>
      </c>
      <c r="I207" s="23" t="s">
        <v>1900</v>
      </c>
      <c r="J207" s="23">
        <v>200000001</v>
      </c>
      <c r="K207" s="23"/>
      <c r="L207" s="23" t="s">
        <v>1899</v>
      </c>
      <c r="M207" s="23" t="s">
        <v>1901</v>
      </c>
      <c r="N207" s="23" t="s">
        <v>1800</v>
      </c>
      <c r="O207" s="23" t="s">
        <v>1801</v>
      </c>
      <c r="P207" s="23" t="s">
        <v>2800</v>
      </c>
      <c r="Q207" s="23"/>
      <c r="R207" s="26">
        <v>41778.833333333336</v>
      </c>
      <c r="S207" s="23">
        <v>214165</v>
      </c>
      <c r="T207" s="23" t="s">
        <v>281</v>
      </c>
      <c r="U207" s="23" t="s">
        <v>283</v>
      </c>
      <c r="V207" s="23" t="s">
        <v>1701</v>
      </c>
      <c r="W207" s="23">
        <v>41779</v>
      </c>
      <c r="X207" s="23" t="s">
        <v>185</v>
      </c>
      <c r="Y207" s="23">
        <v>214165</v>
      </c>
      <c r="Z207" s="23"/>
      <c r="AA207" s="23">
        <v>41779</v>
      </c>
      <c r="AB207" s="23">
        <v>-214165</v>
      </c>
    </row>
    <row r="208" spans="1:28" x14ac:dyDescent="0.25">
      <c r="A208" s="23" t="s">
        <v>2450</v>
      </c>
      <c r="B208" s="23">
        <v>200000002</v>
      </c>
      <c r="C208" s="26">
        <v>41940.196666666663</v>
      </c>
      <c r="D208" s="26">
        <v>41940.206365740742</v>
      </c>
      <c r="E208" s="26"/>
      <c r="F208" s="23">
        <v>0</v>
      </c>
      <c r="G208" s="23">
        <v>1</v>
      </c>
      <c r="H208" s="23">
        <v>200000003</v>
      </c>
      <c r="I208" s="23" t="s">
        <v>1149</v>
      </c>
      <c r="J208" s="23">
        <v>200000001</v>
      </c>
      <c r="K208" s="23"/>
      <c r="L208" s="23" t="s">
        <v>2450</v>
      </c>
      <c r="M208" s="23" t="s">
        <v>2451</v>
      </c>
      <c r="N208" s="23" t="s">
        <v>436</v>
      </c>
      <c r="O208" s="23" t="s">
        <v>309</v>
      </c>
      <c r="P208" s="23" t="s">
        <v>3107</v>
      </c>
      <c r="Q208" s="23"/>
      <c r="R208" s="26">
        <v>41941.833333333336</v>
      </c>
      <c r="S208" s="23">
        <v>15000</v>
      </c>
      <c r="T208" s="23" t="s">
        <v>281</v>
      </c>
      <c r="U208" s="23" t="s">
        <v>3593</v>
      </c>
      <c r="V208" s="23" t="s">
        <v>1699</v>
      </c>
      <c r="W208" s="23">
        <v>41942</v>
      </c>
      <c r="X208" s="23" t="s">
        <v>274</v>
      </c>
      <c r="Y208" s="23">
        <v>15000</v>
      </c>
      <c r="Z208" s="23"/>
      <c r="AA208" s="23">
        <v>41942</v>
      </c>
      <c r="AB208" s="23">
        <v>-15000</v>
      </c>
    </row>
    <row r="209" spans="1:28" x14ac:dyDescent="0.25">
      <c r="A209" s="23" t="s">
        <v>481</v>
      </c>
      <c r="B209" s="23">
        <v>200000001</v>
      </c>
      <c r="C209" s="26">
        <v>41809.490069444444</v>
      </c>
      <c r="D209" s="26">
        <v>41933.569699074076</v>
      </c>
      <c r="E209" s="26"/>
      <c r="F209" s="23">
        <v>0</v>
      </c>
      <c r="G209" s="23">
        <v>1</v>
      </c>
      <c r="H209" s="23">
        <v>200000000</v>
      </c>
      <c r="I209" s="23"/>
      <c r="J209" s="23">
        <v>200000000</v>
      </c>
      <c r="K209" s="23"/>
      <c r="L209" s="23" t="s">
        <v>481</v>
      </c>
      <c r="M209" s="23" t="s">
        <v>482</v>
      </c>
      <c r="N209" s="23" t="s">
        <v>420</v>
      </c>
      <c r="O209" s="23" t="s">
        <v>255</v>
      </c>
      <c r="P209" s="23" t="s">
        <v>723</v>
      </c>
      <c r="Q209" s="23"/>
      <c r="R209" s="26">
        <v>41936.833333333336</v>
      </c>
      <c r="S209" s="23">
        <v>124887.5</v>
      </c>
      <c r="T209" s="23" t="s">
        <v>280</v>
      </c>
      <c r="U209" s="23" t="s">
        <v>282</v>
      </c>
      <c r="V209" s="23" t="s">
        <v>1698</v>
      </c>
      <c r="W209" s="23">
        <v>41937</v>
      </c>
      <c r="X209" s="23" t="s">
        <v>181</v>
      </c>
      <c r="Y209" s="23"/>
      <c r="Z209" s="23">
        <v>124887.5</v>
      </c>
      <c r="AA209" s="23">
        <v>41937</v>
      </c>
      <c r="AB209" s="23">
        <v>124887.5</v>
      </c>
    </row>
    <row r="210" spans="1:28" x14ac:dyDescent="0.25">
      <c r="A210" s="23" t="s">
        <v>2469</v>
      </c>
      <c r="B210" s="23">
        <v>200000000</v>
      </c>
      <c r="C210" s="26">
        <v>41915.436331018522</v>
      </c>
      <c r="D210" s="26">
        <v>41953.228530092594</v>
      </c>
      <c r="E210" s="26"/>
      <c r="F210" s="23">
        <v>0</v>
      </c>
      <c r="G210" s="23">
        <v>1</v>
      </c>
      <c r="H210" s="23">
        <v>200000000</v>
      </c>
      <c r="I210" s="23" t="s">
        <v>2470</v>
      </c>
      <c r="J210" s="23">
        <v>200000001</v>
      </c>
      <c r="K210" s="23"/>
      <c r="L210" s="23" t="s">
        <v>2469</v>
      </c>
      <c r="M210" s="23" t="s">
        <v>2471</v>
      </c>
      <c r="N210" s="23" t="s">
        <v>1834</v>
      </c>
      <c r="O210" s="23" t="s">
        <v>1835</v>
      </c>
      <c r="P210" s="23" t="s">
        <v>2508</v>
      </c>
      <c r="Q210" s="23"/>
      <c r="R210" s="26">
        <v>41970.833333333336</v>
      </c>
      <c r="S210" s="23">
        <v>1248240</v>
      </c>
      <c r="T210" s="23" t="s">
        <v>281</v>
      </c>
      <c r="U210" s="23" t="s">
        <v>283</v>
      </c>
      <c r="V210" s="23" t="s">
        <v>1698</v>
      </c>
      <c r="W210" s="23">
        <v>41971</v>
      </c>
      <c r="X210" s="23" t="s">
        <v>185</v>
      </c>
      <c r="Y210" s="23">
        <v>1248240</v>
      </c>
      <c r="Z210" s="23"/>
      <c r="AA210" s="23">
        <v>41971</v>
      </c>
      <c r="AB210" s="23">
        <v>-1248240</v>
      </c>
    </row>
    <row r="211" spans="1:28" x14ac:dyDescent="0.25">
      <c r="A211" s="23" t="s">
        <v>2227</v>
      </c>
      <c r="B211" s="23">
        <v>200000001</v>
      </c>
      <c r="C211" s="26">
        <v>41913.605347222219</v>
      </c>
      <c r="D211" s="26">
        <v>41933.569340277776</v>
      </c>
      <c r="E211" s="26"/>
      <c r="F211" s="23">
        <v>0</v>
      </c>
      <c r="G211" s="23">
        <v>1</v>
      </c>
      <c r="H211" s="23">
        <v>200000000</v>
      </c>
      <c r="I211" s="23" t="s">
        <v>2228</v>
      </c>
      <c r="J211" s="23">
        <v>200000000</v>
      </c>
      <c r="K211" s="23"/>
      <c r="L211" s="23" t="s">
        <v>2227</v>
      </c>
      <c r="M211" s="23" t="s">
        <v>2229</v>
      </c>
      <c r="N211" s="23" t="s">
        <v>520</v>
      </c>
      <c r="O211" s="23" t="s">
        <v>339</v>
      </c>
      <c r="P211" s="23" t="s">
        <v>2569</v>
      </c>
      <c r="Q211" s="23"/>
      <c r="R211" s="26">
        <v>41891.833333333336</v>
      </c>
      <c r="S211" s="23">
        <v>7500</v>
      </c>
      <c r="T211" s="23" t="s">
        <v>280</v>
      </c>
      <c r="U211" s="23" t="s">
        <v>282</v>
      </c>
      <c r="V211" s="23" t="s">
        <v>1698</v>
      </c>
      <c r="W211" s="23">
        <v>41892</v>
      </c>
      <c r="X211" s="23" t="s">
        <v>181</v>
      </c>
      <c r="Y211" s="23"/>
      <c r="Z211" s="23">
        <v>7500</v>
      </c>
      <c r="AA211" s="23">
        <v>41892</v>
      </c>
      <c r="AB211" s="23">
        <v>7500</v>
      </c>
    </row>
    <row r="212" spans="1:28" x14ac:dyDescent="0.25">
      <c r="A212" s="23" t="s">
        <v>2426</v>
      </c>
      <c r="B212" s="23">
        <v>200000001</v>
      </c>
      <c r="C212" s="26">
        <v>41915.426180555558</v>
      </c>
      <c r="D212" s="26">
        <v>41933.569363425922</v>
      </c>
      <c r="E212" s="26"/>
      <c r="F212" s="23">
        <v>0</v>
      </c>
      <c r="G212" s="23">
        <v>1</v>
      </c>
      <c r="H212" s="23">
        <v>200000000</v>
      </c>
      <c r="I212" s="23" t="s">
        <v>2427</v>
      </c>
      <c r="J212" s="23">
        <v>200000000</v>
      </c>
      <c r="K212" s="23"/>
      <c r="L212" s="23" t="s">
        <v>2426</v>
      </c>
      <c r="M212" s="23" t="s">
        <v>2428</v>
      </c>
      <c r="N212" s="23" t="s">
        <v>440</v>
      </c>
      <c r="O212" s="23" t="s">
        <v>328</v>
      </c>
      <c r="P212" s="23" t="s">
        <v>2576</v>
      </c>
      <c r="Q212" s="23"/>
      <c r="R212" s="26">
        <v>41900.833333333336</v>
      </c>
      <c r="S212" s="23">
        <v>53820</v>
      </c>
      <c r="T212" s="23" t="s">
        <v>280</v>
      </c>
      <c r="U212" s="23" t="s">
        <v>282</v>
      </c>
      <c r="V212" s="23" t="s">
        <v>1698</v>
      </c>
      <c r="W212" s="23">
        <v>41901</v>
      </c>
      <c r="X212" s="23" t="s">
        <v>181</v>
      </c>
      <c r="Y212" s="23"/>
      <c r="Z212" s="23">
        <v>53820</v>
      </c>
      <c r="AA212" s="23">
        <v>41901</v>
      </c>
      <c r="AB212" s="23">
        <v>53820</v>
      </c>
    </row>
    <row r="213" spans="1:28" x14ac:dyDescent="0.25">
      <c r="A213" s="23" t="s">
        <v>433</v>
      </c>
      <c r="B213" s="23">
        <v>200000000</v>
      </c>
      <c r="C213" s="26">
        <v>41856.518495370372</v>
      </c>
      <c r="D213" s="26">
        <v>41933.543009259258</v>
      </c>
      <c r="E213" s="26"/>
      <c r="F213" s="23">
        <v>0</v>
      </c>
      <c r="G213" s="23">
        <v>1</v>
      </c>
      <c r="H213" s="23">
        <v>200000003</v>
      </c>
      <c r="I213" s="23" t="s">
        <v>434</v>
      </c>
      <c r="J213" s="23">
        <v>200000001</v>
      </c>
      <c r="K213" s="23"/>
      <c r="L213" s="23" t="s">
        <v>433</v>
      </c>
      <c r="M213" s="23" t="s">
        <v>435</v>
      </c>
      <c r="N213" s="23" t="s">
        <v>738</v>
      </c>
      <c r="O213" s="23" t="s">
        <v>320</v>
      </c>
      <c r="P213" s="23" t="s">
        <v>739</v>
      </c>
      <c r="Q213" s="23"/>
      <c r="R213" s="26"/>
      <c r="S213" s="23">
        <v>89100</v>
      </c>
      <c r="T213" s="23" t="s">
        <v>281</v>
      </c>
      <c r="U213" s="23" t="s">
        <v>283</v>
      </c>
      <c r="V213" s="23" t="s">
        <v>1699</v>
      </c>
      <c r="W213" s="23"/>
      <c r="X213" s="23" t="s">
        <v>185</v>
      </c>
      <c r="Y213" s="23">
        <v>89100</v>
      </c>
      <c r="Z213" s="23"/>
      <c r="AA213" s="23"/>
      <c r="AB213" s="23">
        <v>-89100</v>
      </c>
    </row>
    <row r="214" spans="1:28" x14ac:dyDescent="0.25">
      <c r="A214" s="23" t="s">
        <v>2995</v>
      </c>
      <c r="B214" s="23">
        <v>200000000</v>
      </c>
      <c r="C214" s="26">
        <v>41943.561724537038</v>
      </c>
      <c r="D214" s="26">
        <v>41949.634976851848</v>
      </c>
      <c r="E214" s="26"/>
      <c r="F214" s="23">
        <v>0</v>
      </c>
      <c r="G214" s="23">
        <v>1</v>
      </c>
      <c r="H214" s="23">
        <v>100000000</v>
      </c>
      <c r="I214" s="23" t="s">
        <v>2996</v>
      </c>
      <c r="J214" s="23">
        <v>200000001</v>
      </c>
      <c r="K214" s="23"/>
      <c r="L214" s="23" t="s">
        <v>2995</v>
      </c>
      <c r="M214" s="23" t="s">
        <v>1036</v>
      </c>
      <c r="N214" s="23" t="s">
        <v>3006</v>
      </c>
      <c r="O214" s="23" t="s">
        <v>3007</v>
      </c>
      <c r="P214" s="23" t="s">
        <v>3008</v>
      </c>
      <c r="Q214" s="23"/>
      <c r="R214" s="26">
        <v>41942.833333333336</v>
      </c>
      <c r="S214" s="23">
        <v>50385.04</v>
      </c>
      <c r="T214" s="23" t="s">
        <v>281</v>
      </c>
      <c r="U214" s="23" t="s">
        <v>283</v>
      </c>
      <c r="V214" s="23" t="s">
        <v>1701</v>
      </c>
      <c r="W214" s="23">
        <v>41943</v>
      </c>
      <c r="X214" s="23" t="s">
        <v>185</v>
      </c>
      <c r="Y214" s="23">
        <v>50385.04</v>
      </c>
      <c r="Z214" s="23"/>
      <c r="AA214" s="23">
        <v>41943</v>
      </c>
      <c r="AB214" s="23">
        <v>-50385.04</v>
      </c>
    </row>
    <row r="215" spans="1:28" x14ac:dyDescent="0.25">
      <c r="A215" s="23" t="s">
        <v>2123</v>
      </c>
      <c r="B215" s="23">
        <v>200000001</v>
      </c>
      <c r="C215" s="26">
        <v>41919.196273148147</v>
      </c>
      <c r="D215" s="26">
        <v>41933.56931712963</v>
      </c>
      <c r="E215" s="26"/>
      <c r="F215" s="23">
        <v>0</v>
      </c>
      <c r="G215" s="23">
        <v>1</v>
      </c>
      <c r="H215" s="23">
        <v>200000003</v>
      </c>
      <c r="I215" s="23" t="s">
        <v>382</v>
      </c>
      <c r="J215" s="23">
        <v>200000000</v>
      </c>
      <c r="K215" s="23"/>
      <c r="L215" s="23" t="s">
        <v>2123</v>
      </c>
      <c r="M215" s="23" t="s">
        <v>383</v>
      </c>
      <c r="N215" s="23" t="s">
        <v>384</v>
      </c>
      <c r="O215" s="23" t="s">
        <v>277</v>
      </c>
      <c r="P215" s="23" t="s">
        <v>2124</v>
      </c>
      <c r="Q215" s="23"/>
      <c r="R215" s="26">
        <v>41738.833333333336</v>
      </c>
      <c r="S215" s="23">
        <v>37830</v>
      </c>
      <c r="T215" s="23" t="s">
        <v>280</v>
      </c>
      <c r="U215" s="23" t="s">
        <v>282</v>
      </c>
      <c r="V215" s="23" t="s">
        <v>1699</v>
      </c>
      <c r="W215" s="23">
        <v>41739</v>
      </c>
      <c r="X215" s="23" t="s">
        <v>181</v>
      </c>
      <c r="Y215" s="23"/>
      <c r="Z215" s="23">
        <v>37830</v>
      </c>
      <c r="AA215" s="23">
        <v>41739</v>
      </c>
      <c r="AB215" s="23">
        <v>37830</v>
      </c>
    </row>
    <row r="216" spans="1:28" x14ac:dyDescent="0.25">
      <c r="A216" s="23" t="s">
        <v>2971</v>
      </c>
      <c r="B216" s="23">
        <v>200000000</v>
      </c>
      <c r="C216" s="26">
        <v>41943.374444444446</v>
      </c>
      <c r="D216" s="26">
        <v>41943.374444444446</v>
      </c>
      <c r="E216" s="26"/>
      <c r="F216" s="23">
        <v>0</v>
      </c>
      <c r="G216" s="23">
        <v>1</v>
      </c>
      <c r="H216" s="23">
        <v>100000000</v>
      </c>
      <c r="I216" s="23" t="s">
        <v>2972</v>
      </c>
      <c r="J216" s="23">
        <v>200000001</v>
      </c>
      <c r="K216" s="23"/>
      <c r="L216" s="23" t="s">
        <v>2971</v>
      </c>
      <c r="M216" s="23" t="s">
        <v>2973</v>
      </c>
      <c r="N216" s="23" t="s">
        <v>395</v>
      </c>
      <c r="O216" s="23" t="s">
        <v>322</v>
      </c>
      <c r="P216" s="23" t="s">
        <v>3085</v>
      </c>
      <c r="Q216" s="23"/>
      <c r="R216" s="26">
        <v>41981.833333333336</v>
      </c>
      <c r="S216" s="23">
        <v>7800</v>
      </c>
      <c r="T216" s="23" t="s">
        <v>281</v>
      </c>
      <c r="U216" s="23" t="s">
        <v>283</v>
      </c>
      <c r="V216" s="23" t="s">
        <v>1701</v>
      </c>
      <c r="W216" s="23">
        <v>41982</v>
      </c>
      <c r="X216" s="23" t="s">
        <v>185</v>
      </c>
      <c r="Y216" s="23">
        <v>7800</v>
      </c>
      <c r="Z216" s="23"/>
      <c r="AA216" s="23">
        <v>41982</v>
      </c>
      <c r="AB216" s="23">
        <v>-7800</v>
      </c>
    </row>
    <row r="217" spans="1:28" x14ac:dyDescent="0.25">
      <c r="A217" s="23" t="s">
        <v>3059</v>
      </c>
      <c r="B217" s="23">
        <v>200000001</v>
      </c>
      <c r="C217" s="26">
        <v>41943.635914351849</v>
      </c>
      <c r="D217" s="26">
        <v>41949.496851851851</v>
      </c>
      <c r="E217" s="26"/>
      <c r="F217" s="23">
        <v>0</v>
      </c>
      <c r="G217" s="23">
        <v>1</v>
      </c>
      <c r="H217" s="23">
        <v>200000003</v>
      </c>
      <c r="I217" s="23" t="s">
        <v>2686</v>
      </c>
      <c r="J217" s="23">
        <v>200000000</v>
      </c>
      <c r="K217" s="23"/>
      <c r="L217" s="23" t="s">
        <v>3059</v>
      </c>
      <c r="M217" s="23" t="s">
        <v>3060</v>
      </c>
      <c r="N217" s="23" t="s">
        <v>977</v>
      </c>
      <c r="O217" s="23" t="s">
        <v>978</v>
      </c>
      <c r="P217" s="23" t="s">
        <v>3061</v>
      </c>
      <c r="Q217" s="23">
        <v>100</v>
      </c>
      <c r="R217" s="26">
        <v>41942.875</v>
      </c>
      <c r="S217" s="23">
        <v>30809.13</v>
      </c>
      <c r="T217" s="23" t="s">
        <v>280</v>
      </c>
      <c r="U217" s="23" t="s">
        <v>282</v>
      </c>
      <c r="V217" s="23" t="s">
        <v>1699</v>
      </c>
      <c r="W217" s="23">
        <v>41943</v>
      </c>
      <c r="X217" s="23" t="s">
        <v>181</v>
      </c>
      <c r="Y217" s="23"/>
      <c r="Z217" s="23">
        <v>30809.13</v>
      </c>
      <c r="AA217" s="23">
        <v>41943</v>
      </c>
      <c r="AB217" s="23">
        <v>30809.13</v>
      </c>
    </row>
    <row r="218" spans="1:28" x14ac:dyDescent="0.25">
      <c r="A218" s="23" t="s">
        <v>2161</v>
      </c>
      <c r="B218" s="23">
        <v>200000000</v>
      </c>
      <c r="C218" s="26">
        <v>41941.293645833335</v>
      </c>
      <c r="D218" s="26">
        <v>41941.398587962962</v>
      </c>
      <c r="E218" s="26"/>
      <c r="F218" s="23">
        <v>0</v>
      </c>
      <c r="G218" s="23">
        <v>1</v>
      </c>
      <c r="H218" s="23">
        <v>200000003</v>
      </c>
      <c r="I218" s="23" t="s">
        <v>2162</v>
      </c>
      <c r="J218" s="23">
        <v>200000001</v>
      </c>
      <c r="K218" s="23"/>
      <c r="L218" s="23" t="s">
        <v>2161</v>
      </c>
      <c r="M218" s="23" t="s">
        <v>2163</v>
      </c>
      <c r="N218" s="23" t="s">
        <v>530</v>
      </c>
      <c r="O218" s="23" t="s">
        <v>293</v>
      </c>
      <c r="P218" s="23" t="s">
        <v>3221</v>
      </c>
      <c r="Q218" s="23"/>
      <c r="R218" s="26">
        <v>41948.833333333336</v>
      </c>
      <c r="S218" s="23">
        <v>233190.83</v>
      </c>
      <c r="T218" s="23" t="s">
        <v>281</v>
      </c>
      <c r="U218" s="23" t="s">
        <v>283</v>
      </c>
      <c r="V218" s="23" t="s">
        <v>1699</v>
      </c>
      <c r="W218" s="23">
        <v>41949</v>
      </c>
      <c r="X218" s="23" t="s">
        <v>185</v>
      </c>
      <c r="Y218" s="23">
        <v>233190.83</v>
      </c>
      <c r="Z218" s="23"/>
      <c r="AA218" s="23">
        <v>41949</v>
      </c>
      <c r="AB218" s="23">
        <v>-233190.83</v>
      </c>
    </row>
    <row r="219" spans="1:28" x14ac:dyDescent="0.25">
      <c r="A219" s="23" t="s">
        <v>1539</v>
      </c>
      <c r="B219" s="23">
        <v>200000001</v>
      </c>
      <c r="C219" s="26">
        <v>41876.238888888889</v>
      </c>
      <c r="D219" s="26">
        <v>41933.569409722222</v>
      </c>
      <c r="E219" s="26"/>
      <c r="F219" s="23">
        <v>0</v>
      </c>
      <c r="G219" s="23">
        <v>1</v>
      </c>
      <c r="H219" s="23">
        <v>200000003</v>
      </c>
      <c r="I219" s="23" t="s">
        <v>1540</v>
      </c>
      <c r="J219" s="23">
        <v>200000000</v>
      </c>
      <c r="K219" s="23"/>
      <c r="L219" s="23" t="s">
        <v>1539</v>
      </c>
      <c r="M219" s="23" t="s">
        <v>1128</v>
      </c>
      <c r="N219" s="23" t="s">
        <v>436</v>
      </c>
      <c r="O219" s="23" t="s">
        <v>309</v>
      </c>
      <c r="P219" s="23" t="s">
        <v>1680</v>
      </c>
      <c r="Q219" s="23"/>
      <c r="R219" s="26">
        <v>41680.833333333336</v>
      </c>
      <c r="S219" s="23">
        <v>173266.56</v>
      </c>
      <c r="T219" s="23" t="s">
        <v>280</v>
      </c>
      <c r="U219" s="23" t="s">
        <v>282</v>
      </c>
      <c r="V219" s="23" t="s">
        <v>1699</v>
      </c>
      <c r="W219" s="23">
        <v>41681</v>
      </c>
      <c r="X219" s="23" t="s">
        <v>181</v>
      </c>
      <c r="Y219" s="23"/>
      <c r="Z219" s="23">
        <v>173266.56</v>
      </c>
      <c r="AA219" s="23">
        <v>41681</v>
      </c>
      <c r="AB219" s="23">
        <v>173266.56</v>
      </c>
    </row>
    <row r="220" spans="1:28" x14ac:dyDescent="0.25">
      <c r="A220" s="23" t="s">
        <v>1357</v>
      </c>
      <c r="B220" s="23">
        <v>200000000</v>
      </c>
      <c r="C220" s="26">
        <v>41872.562337962961</v>
      </c>
      <c r="D220" s="26">
        <v>41933.543217592596</v>
      </c>
      <c r="E220" s="26"/>
      <c r="F220" s="23">
        <v>0</v>
      </c>
      <c r="G220" s="23">
        <v>1</v>
      </c>
      <c r="H220" s="23">
        <v>200000000</v>
      </c>
      <c r="I220" s="23" t="s">
        <v>1388</v>
      </c>
      <c r="J220" s="23">
        <v>200000001</v>
      </c>
      <c r="K220" s="23"/>
      <c r="L220" s="23" t="s">
        <v>1357</v>
      </c>
      <c r="M220" s="23" t="s">
        <v>1860</v>
      </c>
      <c r="N220" s="23" t="s">
        <v>1834</v>
      </c>
      <c r="O220" s="23" t="s">
        <v>1835</v>
      </c>
      <c r="P220" s="23" t="s">
        <v>1389</v>
      </c>
      <c r="Q220" s="23"/>
      <c r="R220" s="26">
        <v>41932.833333333336</v>
      </c>
      <c r="S220" s="23">
        <v>59745</v>
      </c>
      <c r="T220" s="23" t="s">
        <v>281</v>
      </c>
      <c r="U220" s="23" t="s">
        <v>283</v>
      </c>
      <c r="V220" s="23" t="s">
        <v>1698</v>
      </c>
      <c r="W220" s="23">
        <v>41933</v>
      </c>
      <c r="X220" s="23" t="s">
        <v>185</v>
      </c>
      <c r="Y220" s="23">
        <v>59745</v>
      </c>
      <c r="Z220" s="23"/>
      <c r="AA220" s="23">
        <v>41933</v>
      </c>
      <c r="AB220" s="23">
        <v>-59745</v>
      </c>
    </row>
    <row r="221" spans="1:28" x14ac:dyDescent="0.25">
      <c r="A221" s="23" t="s">
        <v>3469</v>
      </c>
      <c r="B221" s="23">
        <v>200000000</v>
      </c>
      <c r="C221" s="26">
        <v>41957.301504629628</v>
      </c>
      <c r="D221" s="26">
        <v>41957.301504629628</v>
      </c>
      <c r="E221" s="26"/>
      <c r="F221" s="23">
        <v>0</v>
      </c>
      <c r="G221" s="23">
        <v>1</v>
      </c>
      <c r="H221" s="23">
        <v>200000000</v>
      </c>
      <c r="I221" s="23" t="s">
        <v>3484</v>
      </c>
      <c r="J221" s="23">
        <v>200000001</v>
      </c>
      <c r="K221" s="23"/>
      <c r="L221" s="23" t="s">
        <v>3469</v>
      </c>
      <c r="M221" s="23" t="s">
        <v>3470</v>
      </c>
      <c r="N221" s="23" t="s">
        <v>377</v>
      </c>
      <c r="O221" s="23" t="s">
        <v>341</v>
      </c>
      <c r="P221" s="23" t="s">
        <v>3485</v>
      </c>
      <c r="Q221" s="23"/>
      <c r="R221" s="26">
        <v>41953.833333333336</v>
      </c>
      <c r="S221" s="23">
        <v>8010</v>
      </c>
      <c r="T221" s="23" t="s">
        <v>281</v>
      </c>
      <c r="U221" s="23" t="s">
        <v>283</v>
      </c>
      <c r="V221" s="23" t="s">
        <v>1698</v>
      </c>
      <c r="W221" s="23">
        <v>41954</v>
      </c>
      <c r="X221" s="23" t="s">
        <v>185</v>
      </c>
      <c r="Y221" s="23">
        <v>8010</v>
      </c>
      <c r="Z221" s="23"/>
      <c r="AA221" s="23">
        <v>41954</v>
      </c>
      <c r="AB221" s="23">
        <v>-8010</v>
      </c>
    </row>
    <row r="222" spans="1:28" x14ac:dyDescent="0.25">
      <c r="A222" s="23" t="s">
        <v>1893</v>
      </c>
      <c r="B222" s="23">
        <v>200000001</v>
      </c>
      <c r="C222" s="26">
        <v>41911.326689814814</v>
      </c>
      <c r="D222" s="26">
        <v>41933.569363425922</v>
      </c>
      <c r="E222" s="26"/>
      <c r="F222" s="23">
        <v>0</v>
      </c>
      <c r="G222" s="23">
        <v>1</v>
      </c>
      <c r="H222" s="23">
        <v>200000003</v>
      </c>
      <c r="I222" s="23" t="s">
        <v>1894</v>
      </c>
      <c r="J222" s="23">
        <v>200000000</v>
      </c>
      <c r="K222" s="23"/>
      <c r="L222" s="23" t="s">
        <v>1893</v>
      </c>
      <c r="M222" s="23" t="s">
        <v>1895</v>
      </c>
      <c r="N222" s="23" t="s">
        <v>1896</v>
      </c>
      <c r="O222" s="23" t="s">
        <v>1897</v>
      </c>
      <c r="P222" s="23" t="s">
        <v>1898</v>
      </c>
      <c r="Q222" s="23">
        <v>100</v>
      </c>
      <c r="R222" s="26">
        <v>41899.833333333336</v>
      </c>
      <c r="S222" s="23">
        <v>9690</v>
      </c>
      <c r="T222" s="23" t="s">
        <v>280</v>
      </c>
      <c r="U222" s="23" t="s">
        <v>282</v>
      </c>
      <c r="V222" s="23" t="s">
        <v>1699</v>
      </c>
      <c r="W222" s="23">
        <v>41900</v>
      </c>
      <c r="X222" s="23" t="s">
        <v>181</v>
      </c>
      <c r="Y222" s="23"/>
      <c r="Z222" s="23">
        <v>9690</v>
      </c>
      <c r="AA222" s="23">
        <v>41900</v>
      </c>
      <c r="AB222" s="23">
        <v>9690</v>
      </c>
    </row>
    <row r="223" spans="1:28" x14ac:dyDescent="0.25">
      <c r="A223" s="23" t="s">
        <v>500</v>
      </c>
      <c r="B223" s="23">
        <v>200000001</v>
      </c>
      <c r="C223" s="26">
        <v>41827.478275462963</v>
      </c>
      <c r="D223" s="26">
        <v>41933.569710648146</v>
      </c>
      <c r="E223" s="26"/>
      <c r="F223" s="23">
        <v>0</v>
      </c>
      <c r="G223" s="23">
        <v>1</v>
      </c>
      <c r="H223" s="23">
        <v>200000000</v>
      </c>
      <c r="I223" s="23" t="s">
        <v>1921</v>
      </c>
      <c r="J223" s="23">
        <v>200000000</v>
      </c>
      <c r="K223" s="23"/>
      <c r="L223" s="23" t="s">
        <v>500</v>
      </c>
      <c r="M223" s="23" t="s">
        <v>383</v>
      </c>
      <c r="N223" s="23" t="s">
        <v>501</v>
      </c>
      <c r="O223" s="23" t="s">
        <v>260</v>
      </c>
      <c r="P223" s="23" t="s">
        <v>706</v>
      </c>
      <c r="Q223" s="23"/>
      <c r="R223" s="26">
        <v>41850.833333333336</v>
      </c>
      <c r="S223" s="23">
        <v>64000</v>
      </c>
      <c r="T223" s="23" t="s">
        <v>280</v>
      </c>
      <c r="U223" s="23" t="s">
        <v>282</v>
      </c>
      <c r="V223" s="23" t="s">
        <v>1698</v>
      </c>
      <c r="W223" s="23">
        <v>41851</v>
      </c>
      <c r="X223" s="23" t="s">
        <v>181</v>
      </c>
      <c r="Y223" s="23"/>
      <c r="Z223" s="23">
        <v>64000</v>
      </c>
      <c r="AA223" s="23">
        <v>41851</v>
      </c>
      <c r="AB223" s="23">
        <v>64000</v>
      </c>
    </row>
    <row r="224" spans="1:28" x14ac:dyDescent="0.25">
      <c r="A224" s="23" t="s">
        <v>2378</v>
      </c>
      <c r="B224" s="23">
        <v>200000000</v>
      </c>
      <c r="C224" s="26">
        <v>41905.738321759258</v>
      </c>
      <c r="D224" s="26">
        <v>41933.542870370373</v>
      </c>
      <c r="E224" s="26"/>
      <c r="F224" s="23">
        <v>0</v>
      </c>
      <c r="G224" s="23">
        <v>1</v>
      </c>
      <c r="H224" s="23">
        <v>100000000</v>
      </c>
      <c r="I224" s="23" t="s">
        <v>2379</v>
      </c>
      <c r="J224" s="23">
        <v>200000001</v>
      </c>
      <c r="K224" s="23"/>
      <c r="L224" s="23" t="s">
        <v>2378</v>
      </c>
      <c r="M224" s="23" t="s">
        <v>2380</v>
      </c>
      <c r="N224" s="23" t="s">
        <v>530</v>
      </c>
      <c r="O224" s="23" t="s">
        <v>293</v>
      </c>
      <c r="P224" s="23" t="s">
        <v>2853</v>
      </c>
      <c r="Q224" s="23"/>
      <c r="R224" s="26">
        <v>41862.833333333336</v>
      </c>
      <c r="S224" s="23">
        <v>41616.35</v>
      </c>
      <c r="T224" s="23" t="s">
        <v>281</v>
      </c>
      <c r="U224" s="23" t="s">
        <v>283</v>
      </c>
      <c r="V224" s="23" t="s">
        <v>1701</v>
      </c>
      <c r="W224" s="23">
        <v>41863</v>
      </c>
      <c r="X224" s="23" t="s">
        <v>185</v>
      </c>
      <c r="Y224" s="23">
        <v>41616.35</v>
      </c>
      <c r="Z224" s="23"/>
      <c r="AA224" s="23">
        <v>41863</v>
      </c>
      <c r="AB224" s="23">
        <v>-41616.35</v>
      </c>
    </row>
    <row r="225" spans="1:28" x14ac:dyDescent="0.25">
      <c r="A225" s="23" t="s">
        <v>691</v>
      </c>
      <c r="B225" s="23">
        <v>200000005</v>
      </c>
      <c r="C225" s="26">
        <v>41892.489710648151</v>
      </c>
      <c r="D225" s="26">
        <v>41933.56958333333</v>
      </c>
      <c r="E225" s="26"/>
      <c r="F225" s="23">
        <v>0</v>
      </c>
      <c r="G225" s="23">
        <v>1</v>
      </c>
      <c r="H225" s="23">
        <v>200000006</v>
      </c>
      <c r="I225" s="23" t="s">
        <v>1652</v>
      </c>
      <c r="J225" s="23">
        <v>200000000</v>
      </c>
      <c r="K225" s="23"/>
      <c r="L225" s="23" t="s">
        <v>691</v>
      </c>
      <c r="M225" s="23" t="s">
        <v>692</v>
      </c>
      <c r="N225" s="23" t="s">
        <v>1800</v>
      </c>
      <c r="O225" s="23" t="s">
        <v>1801</v>
      </c>
      <c r="P225" s="23" t="s">
        <v>2156</v>
      </c>
      <c r="Q225" s="23"/>
      <c r="R225" s="26">
        <v>42003.833333333336</v>
      </c>
      <c r="S225" s="23">
        <v>1139769</v>
      </c>
      <c r="T225" s="23" t="s">
        <v>280</v>
      </c>
      <c r="U225" s="23" t="s">
        <v>1703</v>
      </c>
      <c r="V225" s="23" t="s">
        <v>1706</v>
      </c>
      <c r="W225" s="23">
        <v>42004</v>
      </c>
      <c r="X225" s="23" t="s">
        <v>1694</v>
      </c>
      <c r="Y225" s="23"/>
      <c r="Z225" s="23">
        <v>1025792.1</v>
      </c>
      <c r="AA225" s="23">
        <v>42004</v>
      </c>
      <c r="AB225" s="23">
        <v>1139769</v>
      </c>
    </row>
    <row r="226" spans="1:28" x14ac:dyDescent="0.25">
      <c r="A226" s="23" t="s">
        <v>793</v>
      </c>
      <c r="B226" s="23">
        <v>200000001</v>
      </c>
      <c r="C226" s="26">
        <v>41810.508969907409</v>
      </c>
      <c r="D226" s="26">
        <v>41933.569560185184</v>
      </c>
      <c r="E226" s="26"/>
      <c r="F226" s="23">
        <v>0</v>
      </c>
      <c r="G226" s="23">
        <v>1</v>
      </c>
      <c r="H226" s="23">
        <v>200000003</v>
      </c>
      <c r="I226" s="23" t="s">
        <v>888</v>
      </c>
      <c r="J226" s="23">
        <v>200000000</v>
      </c>
      <c r="K226" s="23"/>
      <c r="L226" s="23" t="s">
        <v>793</v>
      </c>
      <c r="M226" s="23" t="s">
        <v>794</v>
      </c>
      <c r="N226" s="23" t="s">
        <v>842</v>
      </c>
      <c r="O226" s="23" t="s">
        <v>304</v>
      </c>
      <c r="P226" s="23" t="s">
        <v>843</v>
      </c>
      <c r="Q226" s="23">
        <v>100</v>
      </c>
      <c r="R226" s="26">
        <v>41819.833333333336</v>
      </c>
      <c r="S226" s="23">
        <v>435105</v>
      </c>
      <c r="T226" s="23" t="s">
        <v>280</v>
      </c>
      <c r="U226" s="23" t="s">
        <v>282</v>
      </c>
      <c r="V226" s="23" t="s">
        <v>1699</v>
      </c>
      <c r="W226" s="23">
        <v>41820</v>
      </c>
      <c r="X226" s="23" t="s">
        <v>181</v>
      </c>
      <c r="Y226" s="23"/>
      <c r="Z226" s="23">
        <v>435105</v>
      </c>
      <c r="AA226" s="23">
        <v>41820</v>
      </c>
      <c r="AB226" s="23">
        <v>435105</v>
      </c>
    </row>
    <row r="227" spans="1:28" x14ac:dyDescent="0.25">
      <c r="A227" s="23" t="s">
        <v>1928</v>
      </c>
      <c r="B227" s="23">
        <v>200000000</v>
      </c>
      <c r="C227" s="26">
        <v>41954.305266203701</v>
      </c>
      <c r="D227" s="26">
        <v>41954.305266203701</v>
      </c>
      <c r="E227" s="26"/>
      <c r="F227" s="23">
        <v>0</v>
      </c>
      <c r="G227" s="23">
        <v>1</v>
      </c>
      <c r="H227" s="23">
        <v>100000000</v>
      </c>
      <c r="I227" s="23" t="s">
        <v>1929</v>
      </c>
      <c r="J227" s="23">
        <v>200000001</v>
      </c>
      <c r="K227" s="23"/>
      <c r="L227" s="23" t="s">
        <v>1928</v>
      </c>
      <c r="M227" s="23" t="s">
        <v>1819</v>
      </c>
      <c r="N227" s="23" t="s">
        <v>1749</v>
      </c>
      <c r="O227" s="23" t="s">
        <v>1750</v>
      </c>
      <c r="P227" s="23" t="s">
        <v>3042</v>
      </c>
      <c r="Q227" s="23"/>
      <c r="R227" s="26">
        <v>41976.833333333336</v>
      </c>
      <c r="S227" s="23">
        <v>20925.400000000001</v>
      </c>
      <c r="T227" s="23" t="s">
        <v>281</v>
      </c>
      <c r="U227" s="23" t="s">
        <v>283</v>
      </c>
      <c r="V227" s="23" t="s">
        <v>1701</v>
      </c>
      <c r="W227" s="23">
        <v>41977</v>
      </c>
      <c r="X227" s="23" t="s">
        <v>185</v>
      </c>
      <c r="Y227" s="23">
        <v>20925.400000000001</v>
      </c>
      <c r="Z227" s="23"/>
      <c r="AA227" s="23">
        <v>41977</v>
      </c>
      <c r="AB227" s="23">
        <v>-20925.400000000001</v>
      </c>
    </row>
    <row r="228" spans="1:28" x14ac:dyDescent="0.25">
      <c r="A228" s="23" t="s">
        <v>2464</v>
      </c>
      <c r="B228" s="23">
        <v>200000000</v>
      </c>
      <c r="C228" s="26">
        <v>41914.598634259259</v>
      </c>
      <c r="D228" s="26">
        <v>41933.542847222219</v>
      </c>
      <c r="E228" s="26"/>
      <c r="F228" s="23">
        <v>0</v>
      </c>
      <c r="G228" s="23">
        <v>1</v>
      </c>
      <c r="H228" s="23">
        <v>200000000</v>
      </c>
      <c r="I228" s="23" t="s">
        <v>2465</v>
      </c>
      <c r="J228" s="23">
        <v>200000001</v>
      </c>
      <c r="K228" s="23"/>
      <c r="L228" s="23" t="s">
        <v>2464</v>
      </c>
      <c r="M228" s="23" t="s">
        <v>802</v>
      </c>
      <c r="N228" s="23" t="s">
        <v>1814</v>
      </c>
      <c r="O228" s="23" t="s">
        <v>1815</v>
      </c>
      <c r="P228" s="23" t="s">
        <v>2652</v>
      </c>
      <c r="Q228" s="23"/>
      <c r="R228" s="26">
        <v>41795.833333333336</v>
      </c>
      <c r="S228" s="23">
        <v>25650</v>
      </c>
      <c r="T228" s="23" t="s">
        <v>281</v>
      </c>
      <c r="U228" s="23" t="s">
        <v>283</v>
      </c>
      <c r="V228" s="23" t="s">
        <v>1698</v>
      </c>
      <c r="W228" s="23">
        <v>41796</v>
      </c>
      <c r="X228" s="23" t="s">
        <v>185</v>
      </c>
      <c r="Y228" s="23">
        <v>25650</v>
      </c>
      <c r="Z228" s="23"/>
      <c r="AA228" s="23">
        <v>41796</v>
      </c>
      <c r="AB228" s="23">
        <v>-25650</v>
      </c>
    </row>
    <row r="229" spans="1:28" x14ac:dyDescent="0.25">
      <c r="A229" s="23" t="s">
        <v>1107</v>
      </c>
      <c r="B229" s="23">
        <v>200000002</v>
      </c>
      <c r="C229" s="26">
        <v>41876.282187500001</v>
      </c>
      <c r="D229" s="26">
        <v>41933.569398148145</v>
      </c>
      <c r="E229" s="26"/>
      <c r="F229" s="23">
        <v>0</v>
      </c>
      <c r="G229" s="23">
        <v>1</v>
      </c>
      <c r="H229" s="23">
        <v>200000000</v>
      </c>
      <c r="I229" s="23" t="s">
        <v>1108</v>
      </c>
      <c r="J229" s="23">
        <v>200000001</v>
      </c>
      <c r="K229" s="23"/>
      <c r="L229" s="23" t="s">
        <v>1107</v>
      </c>
      <c r="M229" s="23" t="s">
        <v>1109</v>
      </c>
      <c r="N229" s="23" t="s">
        <v>1097</v>
      </c>
      <c r="O229" s="23" t="s">
        <v>1098</v>
      </c>
      <c r="P229" s="23" t="s">
        <v>1509</v>
      </c>
      <c r="Q229" s="23"/>
      <c r="R229" s="26"/>
      <c r="S229" s="23">
        <v>200000</v>
      </c>
      <c r="T229" s="23" t="s">
        <v>281</v>
      </c>
      <c r="U229" s="23" t="s">
        <v>3593</v>
      </c>
      <c r="V229" s="23" t="s">
        <v>1698</v>
      </c>
      <c r="W229" s="23"/>
      <c r="X229" s="23" t="s">
        <v>274</v>
      </c>
      <c r="Y229" s="23">
        <v>200000</v>
      </c>
      <c r="Z229" s="23"/>
      <c r="AA229" s="23"/>
      <c r="AB229" s="23">
        <v>-200000</v>
      </c>
    </row>
    <row r="230" spans="1:28" x14ac:dyDescent="0.25">
      <c r="A230" s="23" t="s">
        <v>1831</v>
      </c>
      <c r="B230" s="23">
        <v>200000005</v>
      </c>
      <c r="C230" s="26">
        <v>41919.623553240737</v>
      </c>
      <c r="D230" s="26">
        <v>41933.569386574076</v>
      </c>
      <c r="E230" s="26"/>
      <c r="F230" s="23">
        <v>0</v>
      </c>
      <c r="G230" s="23">
        <v>1</v>
      </c>
      <c r="H230" s="23">
        <v>200000006</v>
      </c>
      <c r="I230" s="23" t="s">
        <v>1832</v>
      </c>
      <c r="J230" s="23">
        <v>200000000</v>
      </c>
      <c r="K230" s="23"/>
      <c r="L230" s="23" t="s">
        <v>1831</v>
      </c>
      <c r="M230" s="23" t="s">
        <v>1833</v>
      </c>
      <c r="N230" s="23" t="s">
        <v>1800</v>
      </c>
      <c r="O230" s="23" t="s">
        <v>1801</v>
      </c>
      <c r="P230" s="23" t="s">
        <v>2300</v>
      </c>
      <c r="Q230" s="23"/>
      <c r="R230" s="26">
        <v>41946.833333333336</v>
      </c>
      <c r="S230" s="23">
        <v>774.06</v>
      </c>
      <c r="T230" s="23" t="s">
        <v>280</v>
      </c>
      <c r="U230" s="23" t="s">
        <v>1703</v>
      </c>
      <c r="V230" s="23" t="s">
        <v>1706</v>
      </c>
      <c r="W230" s="23">
        <v>41947</v>
      </c>
      <c r="X230" s="23" t="s">
        <v>1694</v>
      </c>
      <c r="Y230" s="23"/>
      <c r="Z230" s="23">
        <v>696.654</v>
      </c>
      <c r="AA230" s="23">
        <v>41947</v>
      </c>
      <c r="AB230" s="23">
        <v>774.06</v>
      </c>
    </row>
    <row r="231" spans="1:28" x14ac:dyDescent="0.25">
      <c r="A231" s="23" t="s">
        <v>644</v>
      </c>
      <c r="B231" s="23">
        <v>200000000</v>
      </c>
      <c r="C231" s="26">
        <v>41858.547199074077</v>
      </c>
      <c r="D231" s="26">
        <v>41933.543333333335</v>
      </c>
      <c r="E231" s="26"/>
      <c r="F231" s="23">
        <v>0</v>
      </c>
      <c r="G231" s="23">
        <v>1</v>
      </c>
      <c r="H231" s="23">
        <v>200000000</v>
      </c>
      <c r="I231" s="23" t="s">
        <v>645</v>
      </c>
      <c r="J231" s="23">
        <v>200000001</v>
      </c>
      <c r="K231" s="23"/>
      <c r="L231" s="23" t="s">
        <v>644</v>
      </c>
      <c r="M231" s="23" t="s">
        <v>646</v>
      </c>
      <c r="N231" s="23" t="s">
        <v>1834</v>
      </c>
      <c r="O231" s="23" t="s">
        <v>1835</v>
      </c>
      <c r="P231" s="23" t="s">
        <v>647</v>
      </c>
      <c r="Q231" s="23"/>
      <c r="R231" s="26">
        <v>42003.833333333336</v>
      </c>
      <c r="S231" s="23">
        <v>905320</v>
      </c>
      <c r="T231" s="23" t="s">
        <v>281</v>
      </c>
      <c r="U231" s="23" t="s">
        <v>283</v>
      </c>
      <c r="V231" s="23" t="s">
        <v>1698</v>
      </c>
      <c r="W231" s="23">
        <v>42004</v>
      </c>
      <c r="X231" s="23" t="s">
        <v>185</v>
      </c>
      <c r="Y231" s="23">
        <v>905320</v>
      </c>
      <c r="Z231" s="23"/>
      <c r="AA231" s="23">
        <v>42004</v>
      </c>
      <c r="AB231" s="23">
        <v>-905320</v>
      </c>
    </row>
    <row r="232" spans="1:28" x14ac:dyDescent="0.25">
      <c r="A232" s="23" t="s">
        <v>397</v>
      </c>
      <c r="B232" s="23">
        <v>200000000</v>
      </c>
      <c r="C232" s="26">
        <v>41857.456516203703</v>
      </c>
      <c r="D232" s="26">
        <v>41933.543055555558</v>
      </c>
      <c r="E232" s="26"/>
      <c r="F232" s="23">
        <v>0</v>
      </c>
      <c r="G232" s="23">
        <v>1</v>
      </c>
      <c r="H232" s="23">
        <v>200000003</v>
      </c>
      <c r="I232" s="23" t="s">
        <v>2370</v>
      </c>
      <c r="J232" s="23">
        <v>200000001</v>
      </c>
      <c r="K232" s="23"/>
      <c r="L232" s="23" t="s">
        <v>397</v>
      </c>
      <c r="M232" s="23" t="s">
        <v>398</v>
      </c>
      <c r="N232" s="23" t="s">
        <v>872</v>
      </c>
      <c r="O232" s="23" t="s">
        <v>292</v>
      </c>
      <c r="P232" s="23" t="s">
        <v>873</v>
      </c>
      <c r="Q232" s="23"/>
      <c r="R232" s="26"/>
      <c r="S232" s="23">
        <v>47371.4</v>
      </c>
      <c r="T232" s="23" t="s">
        <v>281</v>
      </c>
      <c r="U232" s="23" t="s">
        <v>283</v>
      </c>
      <c r="V232" s="23" t="s">
        <v>1699</v>
      </c>
      <c r="W232" s="23"/>
      <c r="X232" s="23" t="s">
        <v>185</v>
      </c>
      <c r="Y232" s="23">
        <v>47371.4</v>
      </c>
      <c r="Z232" s="23"/>
      <c r="AA232" s="23"/>
      <c r="AB232" s="23">
        <v>-47371.4</v>
      </c>
    </row>
    <row r="233" spans="1:28" x14ac:dyDescent="0.25">
      <c r="A233" s="23" t="s">
        <v>1075</v>
      </c>
      <c r="B233" s="23">
        <v>200000001</v>
      </c>
      <c r="C233" s="26">
        <v>41870.562557870369</v>
      </c>
      <c r="D233" s="26">
        <v>41933.569421296299</v>
      </c>
      <c r="E233" s="26"/>
      <c r="F233" s="23">
        <v>0</v>
      </c>
      <c r="G233" s="23">
        <v>1</v>
      </c>
      <c r="H233" s="23">
        <v>100000000</v>
      </c>
      <c r="I233" s="23" t="s">
        <v>1076</v>
      </c>
      <c r="J233" s="23">
        <v>200000000</v>
      </c>
      <c r="K233" s="23"/>
      <c r="L233" s="23" t="s">
        <v>1075</v>
      </c>
      <c r="M233" s="23" t="s">
        <v>1077</v>
      </c>
      <c r="N233" s="23" t="s">
        <v>1078</v>
      </c>
      <c r="O233" s="23" t="s">
        <v>1079</v>
      </c>
      <c r="P233" s="23" t="s">
        <v>1302</v>
      </c>
      <c r="Q233" s="23"/>
      <c r="R233" s="26">
        <v>41753.833333333336</v>
      </c>
      <c r="S233" s="23">
        <v>137376</v>
      </c>
      <c r="T233" s="23" t="s">
        <v>280</v>
      </c>
      <c r="U233" s="23" t="s">
        <v>282</v>
      </c>
      <c r="V233" s="23" t="s">
        <v>1701</v>
      </c>
      <c r="W233" s="23">
        <v>41754</v>
      </c>
      <c r="X233" s="23" t="s">
        <v>181</v>
      </c>
      <c r="Y233" s="23"/>
      <c r="Z233" s="23">
        <v>137376</v>
      </c>
      <c r="AA233" s="23">
        <v>41754</v>
      </c>
      <c r="AB233" s="23">
        <v>137376</v>
      </c>
    </row>
    <row r="234" spans="1:28" x14ac:dyDescent="0.25">
      <c r="A234" s="23" t="s">
        <v>1068</v>
      </c>
      <c r="B234" s="23">
        <v>200000000</v>
      </c>
      <c r="C234" s="26">
        <v>41876.289479166669</v>
      </c>
      <c r="D234" s="26">
        <v>41933.542928240742</v>
      </c>
      <c r="E234" s="26"/>
      <c r="F234" s="23">
        <v>0</v>
      </c>
      <c r="G234" s="23">
        <v>1</v>
      </c>
      <c r="H234" s="23">
        <v>200000003</v>
      </c>
      <c r="I234" s="23" t="s">
        <v>1069</v>
      </c>
      <c r="J234" s="23">
        <v>200000001</v>
      </c>
      <c r="K234" s="23"/>
      <c r="L234" s="23" t="s">
        <v>1068</v>
      </c>
      <c r="M234" s="23" t="s">
        <v>1066</v>
      </c>
      <c r="N234" s="23" t="s">
        <v>617</v>
      </c>
      <c r="O234" s="23" t="s">
        <v>324</v>
      </c>
      <c r="P234" s="23" t="s">
        <v>1070</v>
      </c>
      <c r="Q234" s="23"/>
      <c r="R234" s="26"/>
      <c r="S234" s="23">
        <v>820986.6</v>
      </c>
      <c r="T234" s="23" t="s">
        <v>281</v>
      </c>
      <c r="U234" s="23" t="s">
        <v>283</v>
      </c>
      <c r="V234" s="23" t="s">
        <v>1699</v>
      </c>
      <c r="W234" s="23"/>
      <c r="X234" s="23" t="s">
        <v>185</v>
      </c>
      <c r="Y234" s="23">
        <v>820986.6</v>
      </c>
      <c r="Z234" s="23"/>
      <c r="AA234" s="23"/>
      <c r="AB234" s="23">
        <v>-820986.6</v>
      </c>
    </row>
    <row r="235" spans="1:28" x14ac:dyDescent="0.25">
      <c r="A235" s="23" t="s">
        <v>1196</v>
      </c>
      <c r="B235" s="23">
        <v>200000002</v>
      </c>
      <c r="C235" s="26">
        <v>41876.278831018521</v>
      </c>
      <c r="D235" s="26">
        <v>41933.569398148145</v>
      </c>
      <c r="E235" s="26"/>
      <c r="F235" s="23">
        <v>0</v>
      </c>
      <c r="G235" s="23">
        <v>1</v>
      </c>
      <c r="H235" s="23">
        <v>200000003</v>
      </c>
      <c r="I235" s="23" t="s">
        <v>1197</v>
      </c>
      <c r="J235" s="23">
        <v>200000001</v>
      </c>
      <c r="K235" s="23"/>
      <c r="L235" s="23" t="s">
        <v>1196</v>
      </c>
      <c r="M235" s="23" t="s">
        <v>1092</v>
      </c>
      <c r="N235" s="23" t="s">
        <v>436</v>
      </c>
      <c r="O235" s="23" t="s">
        <v>309</v>
      </c>
      <c r="P235" s="23" t="s">
        <v>1198</v>
      </c>
      <c r="Q235" s="23"/>
      <c r="R235" s="26"/>
      <c r="S235" s="23">
        <v>2000</v>
      </c>
      <c r="T235" s="23" t="s">
        <v>281</v>
      </c>
      <c r="U235" s="23" t="s">
        <v>3593</v>
      </c>
      <c r="V235" s="23" t="s">
        <v>1699</v>
      </c>
      <c r="W235" s="23"/>
      <c r="X235" s="23" t="s">
        <v>274</v>
      </c>
      <c r="Y235" s="23">
        <v>2000</v>
      </c>
      <c r="Z235" s="23"/>
      <c r="AA235" s="23"/>
      <c r="AB235" s="23">
        <v>-2000</v>
      </c>
    </row>
    <row r="236" spans="1:28" x14ac:dyDescent="0.25">
      <c r="A236" s="23" t="s">
        <v>1752</v>
      </c>
      <c r="B236" s="23">
        <v>200000001</v>
      </c>
      <c r="C236" s="26">
        <v>41905.798819444448</v>
      </c>
      <c r="D236" s="26">
        <v>41933.569351851853</v>
      </c>
      <c r="E236" s="26"/>
      <c r="F236" s="23">
        <v>0</v>
      </c>
      <c r="G236" s="23">
        <v>1</v>
      </c>
      <c r="H236" s="23">
        <v>200000003</v>
      </c>
      <c r="I236" s="23" t="s">
        <v>1753</v>
      </c>
      <c r="J236" s="23">
        <v>200000000</v>
      </c>
      <c r="K236" s="23"/>
      <c r="L236" s="23" t="s">
        <v>1752</v>
      </c>
      <c r="M236" s="23" t="s">
        <v>1754</v>
      </c>
      <c r="N236" s="23" t="s">
        <v>436</v>
      </c>
      <c r="O236" s="23" t="s">
        <v>309</v>
      </c>
      <c r="P236" s="23" t="s">
        <v>1936</v>
      </c>
      <c r="Q236" s="23"/>
      <c r="R236" s="26">
        <v>41862.833333333336</v>
      </c>
      <c r="S236" s="23">
        <v>1951424.19</v>
      </c>
      <c r="T236" s="23" t="s">
        <v>280</v>
      </c>
      <c r="U236" s="23" t="s">
        <v>282</v>
      </c>
      <c r="V236" s="23" t="s">
        <v>1699</v>
      </c>
      <c r="W236" s="23">
        <v>41863</v>
      </c>
      <c r="X236" s="23" t="s">
        <v>181</v>
      </c>
      <c r="Y236" s="23"/>
      <c r="Z236" s="23">
        <v>1951424.19</v>
      </c>
      <c r="AA236" s="23">
        <v>41863</v>
      </c>
      <c r="AB236" s="23">
        <v>1951424.19</v>
      </c>
    </row>
    <row r="237" spans="1:28" x14ac:dyDescent="0.25">
      <c r="A237" s="23" t="s">
        <v>2111</v>
      </c>
      <c r="B237" s="23">
        <v>200000000</v>
      </c>
      <c r="C237" s="26">
        <v>41928.412083333336</v>
      </c>
      <c r="D237" s="26">
        <v>41933.542824074073</v>
      </c>
      <c r="E237" s="26"/>
      <c r="F237" s="23">
        <v>0</v>
      </c>
      <c r="G237" s="23">
        <v>1</v>
      </c>
      <c r="H237" s="23">
        <v>200000000</v>
      </c>
      <c r="I237" s="23" t="s">
        <v>2112</v>
      </c>
      <c r="J237" s="23">
        <v>200000001</v>
      </c>
      <c r="K237" s="23"/>
      <c r="L237" s="23" t="s">
        <v>2111</v>
      </c>
      <c r="M237" s="23" t="s">
        <v>2113</v>
      </c>
      <c r="N237" s="23" t="s">
        <v>1814</v>
      </c>
      <c r="O237" s="23" t="s">
        <v>1815</v>
      </c>
      <c r="P237" s="23" t="s">
        <v>2842</v>
      </c>
      <c r="Q237" s="23"/>
      <c r="R237" s="26">
        <v>41938.833333333336</v>
      </c>
      <c r="S237" s="23">
        <v>109270.8</v>
      </c>
      <c r="T237" s="23" t="s">
        <v>281</v>
      </c>
      <c r="U237" s="23" t="s">
        <v>283</v>
      </c>
      <c r="V237" s="23" t="s">
        <v>1698</v>
      </c>
      <c r="W237" s="23">
        <v>41939</v>
      </c>
      <c r="X237" s="23" t="s">
        <v>185</v>
      </c>
      <c r="Y237" s="23">
        <v>109270.8</v>
      </c>
      <c r="Z237" s="23"/>
      <c r="AA237" s="23">
        <v>41939</v>
      </c>
      <c r="AB237" s="23">
        <v>-109270.8</v>
      </c>
    </row>
    <row r="238" spans="1:28" x14ac:dyDescent="0.25">
      <c r="A238" s="23" t="s">
        <v>1710</v>
      </c>
      <c r="B238" s="23">
        <v>200000001</v>
      </c>
      <c r="C238" s="26">
        <v>41905.73028935185</v>
      </c>
      <c r="D238" s="26">
        <v>41933.569363425922</v>
      </c>
      <c r="E238" s="26"/>
      <c r="F238" s="23">
        <v>0</v>
      </c>
      <c r="G238" s="23">
        <v>1</v>
      </c>
      <c r="H238" s="23">
        <v>200000003</v>
      </c>
      <c r="I238" s="23" t="s">
        <v>1711</v>
      </c>
      <c r="J238" s="23">
        <v>200000000</v>
      </c>
      <c r="K238" s="23"/>
      <c r="L238" s="23" t="s">
        <v>1710</v>
      </c>
      <c r="M238" s="23" t="s">
        <v>1712</v>
      </c>
      <c r="N238" s="23" t="s">
        <v>436</v>
      </c>
      <c r="O238" s="23" t="s">
        <v>309</v>
      </c>
      <c r="P238" s="23" t="s">
        <v>2713</v>
      </c>
      <c r="Q238" s="23"/>
      <c r="R238" s="26">
        <v>41714.833333333336</v>
      </c>
      <c r="S238" s="23">
        <v>1202130</v>
      </c>
      <c r="T238" s="23" t="s">
        <v>280</v>
      </c>
      <c r="U238" s="23" t="s">
        <v>282</v>
      </c>
      <c r="V238" s="23" t="s">
        <v>1699</v>
      </c>
      <c r="W238" s="23">
        <v>41715</v>
      </c>
      <c r="X238" s="23" t="s">
        <v>181</v>
      </c>
      <c r="Y238" s="23"/>
      <c r="Z238" s="23">
        <v>1202130</v>
      </c>
      <c r="AA238" s="23">
        <v>41715</v>
      </c>
      <c r="AB238" s="23">
        <v>1202130</v>
      </c>
    </row>
    <row r="239" spans="1:28" x14ac:dyDescent="0.25">
      <c r="A239" s="23" t="s">
        <v>2948</v>
      </c>
      <c r="B239" s="23">
        <v>200000001</v>
      </c>
      <c r="C239" s="26">
        <v>41949.392557870371</v>
      </c>
      <c r="D239" s="26">
        <v>41949.392557870371</v>
      </c>
      <c r="E239" s="26"/>
      <c r="F239" s="23">
        <v>0</v>
      </c>
      <c r="G239" s="23">
        <v>1</v>
      </c>
      <c r="H239" s="23">
        <v>200000003</v>
      </c>
      <c r="I239" s="23" t="s">
        <v>1955</v>
      </c>
      <c r="J239" s="23">
        <v>200000000</v>
      </c>
      <c r="K239" s="23"/>
      <c r="L239" s="23" t="s">
        <v>2948</v>
      </c>
      <c r="M239" s="23" t="s">
        <v>2949</v>
      </c>
      <c r="N239" s="23" t="s">
        <v>890</v>
      </c>
      <c r="O239" s="23" t="s">
        <v>302</v>
      </c>
      <c r="P239" s="23" t="s">
        <v>3329</v>
      </c>
      <c r="Q239" s="23"/>
      <c r="R239" s="26">
        <v>41933.833333333336</v>
      </c>
      <c r="S239" s="23">
        <v>80162</v>
      </c>
      <c r="T239" s="23" t="s">
        <v>280</v>
      </c>
      <c r="U239" s="23" t="s">
        <v>282</v>
      </c>
      <c r="V239" s="23" t="s">
        <v>1699</v>
      </c>
      <c r="W239" s="23">
        <v>41934</v>
      </c>
      <c r="X239" s="23" t="s">
        <v>181</v>
      </c>
      <c r="Y239" s="23"/>
      <c r="Z239" s="23">
        <v>80162</v>
      </c>
      <c r="AA239" s="23">
        <v>41934</v>
      </c>
      <c r="AB239" s="23">
        <v>80162</v>
      </c>
    </row>
    <row r="240" spans="1:28" x14ac:dyDescent="0.25">
      <c r="A240" s="23" t="s">
        <v>442</v>
      </c>
      <c r="B240" s="23">
        <v>200000000</v>
      </c>
      <c r="C240" s="26">
        <v>41856.525439814817</v>
      </c>
      <c r="D240" s="26">
        <v>41933.543009259258</v>
      </c>
      <c r="E240" s="26"/>
      <c r="F240" s="23">
        <v>0</v>
      </c>
      <c r="G240" s="23">
        <v>1</v>
      </c>
      <c r="H240" s="23">
        <v>200000003</v>
      </c>
      <c r="I240" s="23" t="s">
        <v>443</v>
      </c>
      <c r="J240" s="23">
        <v>200000001</v>
      </c>
      <c r="K240" s="23"/>
      <c r="L240" s="23" t="s">
        <v>442</v>
      </c>
      <c r="M240" s="23" t="s">
        <v>444</v>
      </c>
      <c r="N240" s="23" t="s">
        <v>395</v>
      </c>
      <c r="O240" s="23" t="s">
        <v>322</v>
      </c>
      <c r="P240" s="23" t="s">
        <v>497</v>
      </c>
      <c r="Q240" s="23"/>
      <c r="R240" s="26"/>
      <c r="S240" s="23">
        <v>26849.5</v>
      </c>
      <c r="T240" s="23" t="s">
        <v>281</v>
      </c>
      <c r="U240" s="23" t="s">
        <v>283</v>
      </c>
      <c r="V240" s="23" t="s">
        <v>1699</v>
      </c>
      <c r="W240" s="23"/>
      <c r="X240" s="23" t="s">
        <v>185</v>
      </c>
      <c r="Y240" s="23">
        <v>26849.5</v>
      </c>
      <c r="Z240" s="23"/>
      <c r="AA240" s="23"/>
      <c r="AB240" s="23">
        <v>-26849.5</v>
      </c>
    </row>
    <row r="241" spans="1:28" x14ac:dyDescent="0.25">
      <c r="A241" s="23" t="s">
        <v>760</v>
      </c>
      <c r="B241" s="23">
        <v>200000000</v>
      </c>
      <c r="C241" s="26">
        <v>41852.428171296298</v>
      </c>
      <c r="D241" s="26">
        <v>41942.581111111111</v>
      </c>
      <c r="E241" s="26"/>
      <c r="F241" s="23">
        <v>0</v>
      </c>
      <c r="G241" s="23">
        <v>1</v>
      </c>
      <c r="H241" s="23">
        <v>200000000</v>
      </c>
      <c r="I241" s="23" t="s">
        <v>761</v>
      </c>
      <c r="J241" s="23">
        <v>200000001</v>
      </c>
      <c r="K241" s="23"/>
      <c r="L241" s="23" t="s">
        <v>760</v>
      </c>
      <c r="M241" s="23" t="s">
        <v>762</v>
      </c>
      <c r="N241" s="23" t="s">
        <v>395</v>
      </c>
      <c r="O241" s="23" t="s">
        <v>322</v>
      </c>
      <c r="P241" s="23" t="s">
        <v>763</v>
      </c>
      <c r="Q241" s="23"/>
      <c r="R241" s="26">
        <v>41798.833333333336</v>
      </c>
      <c r="S241" s="23">
        <v>66453</v>
      </c>
      <c r="T241" s="23" t="s">
        <v>281</v>
      </c>
      <c r="U241" s="23" t="s">
        <v>283</v>
      </c>
      <c r="V241" s="23" t="s">
        <v>1698</v>
      </c>
      <c r="W241" s="23">
        <v>41799</v>
      </c>
      <c r="X241" s="23" t="s">
        <v>185</v>
      </c>
      <c r="Y241" s="23">
        <v>66453</v>
      </c>
      <c r="Z241" s="23"/>
      <c r="AA241" s="23">
        <v>41799</v>
      </c>
      <c r="AB241" s="23">
        <v>-66453</v>
      </c>
    </row>
    <row r="242" spans="1:28" x14ac:dyDescent="0.25">
      <c r="A242" s="23" t="s">
        <v>2933</v>
      </c>
      <c r="B242" s="23">
        <v>200000001</v>
      </c>
      <c r="C242" s="26">
        <v>41949.531597222223</v>
      </c>
      <c r="D242" s="26">
        <v>41949.531597222223</v>
      </c>
      <c r="E242" s="26"/>
      <c r="F242" s="23">
        <v>0</v>
      </c>
      <c r="G242" s="23">
        <v>1</v>
      </c>
      <c r="H242" s="23">
        <v>200000000</v>
      </c>
      <c r="I242" s="23" t="s">
        <v>2934</v>
      </c>
      <c r="J242" s="23">
        <v>200000000</v>
      </c>
      <c r="K242" s="23"/>
      <c r="L242" s="23" t="s">
        <v>2933</v>
      </c>
      <c r="M242" s="23" t="s">
        <v>90</v>
      </c>
      <c r="N242" s="23" t="s">
        <v>1347</v>
      </c>
      <c r="O242" s="23" t="s">
        <v>1348</v>
      </c>
      <c r="P242" s="23" t="s">
        <v>3225</v>
      </c>
      <c r="Q242" s="23"/>
      <c r="R242" s="26">
        <v>41914.833333333336</v>
      </c>
      <c r="S242" s="23">
        <v>61564.800000000003</v>
      </c>
      <c r="T242" s="23" t="s">
        <v>280</v>
      </c>
      <c r="U242" s="23" t="s">
        <v>282</v>
      </c>
      <c r="V242" s="23" t="s">
        <v>1698</v>
      </c>
      <c r="W242" s="23">
        <v>41915</v>
      </c>
      <c r="X242" s="23" t="s">
        <v>181</v>
      </c>
      <c r="Y242" s="23"/>
      <c r="Z242" s="23">
        <v>61564.800000000003</v>
      </c>
      <c r="AA242" s="23">
        <v>41915</v>
      </c>
      <c r="AB242" s="23">
        <v>61564.800000000003</v>
      </c>
    </row>
    <row r="243" spans="1:28" x14ac:dyDescent="0.25">
      <c r="A243" s="23" t="s">
        <v>3102</v>
      </c>
      <c r="B243" s="23">
        <v>200000002</v>
      </c>
      <c r="C243" s="26">
        <v>41942.327025462961</v>
      </c>
      <c r="D243" s="26">
        <v>41942.327025462961</v>
      </c>
      <c r="E243" s="26"/>
      <c r="F243" s="23">
        <v>0</v>
      </c>
      <c r="G243" s="23">
        <v>1</v>
      </c>
      <c r="H243" s="23">
        <v>200000000</v>
      </c>
      <c r="I243" s="23" t="s">
        <v>3103</v>
      </c>
      <c r="J243" s="23">
        <v>200000001</v>
      </c>
      <c r="K243" s="23"/>
      <c r="L243" s="23" t="s">
        <v>3102</v>
      </c>
      <c r="M243" s="23" t="s">
        <v>1320</v>
      </c>
      <c r="N243" s="23" t="s">
        <v>2784</v>
      </c>
      <c r="O243" s="23" t="s">
        <v>2785</v>
      </c>
      <c r="P243" s="23" t="s">
        <v>3404</v>
      </c>
      <c r="Q243" s="23"/>
      <c r="R243" s="26">
        <v>41952.833333333336</v>
      </c>
      <c r="S243" s="23">
        <v>5000</v>
      </c>
      <c r="T243" s="23" t="s">
        <v>281</v>
      </c>
      <c r="U243" s="23" t="s">
        <v>3593</v>
      </c>
      <c r="V243" s="23" t="s">
        <v>1698</v>
      </c>
      <c r="W243" s="23">
        <v>41953</v>
      </c>
      <c r="X243" s="23" t="s">
        <v>274</v>
      </c>
      <c r="Y243" s="23">
        <v>5000</v>
      </c>
      <c r="Z243" s="23"/>
      <c r="AA243" s="23">
        <v>41953</v>
      </c>
      <c r="AB243" s="23">
        <v>-5000</v>
      </c>
    </row>
    <row r="244" spans="1:28" x14ac:dyDescent="0.25">
      <c r="A244" s="23" t="s">
        <v>923</v>
      </c>
      <c r="B244" s="23">
        <v>200000000</v>
      </c>
      <c r="C244" s="26">
        <v>41852.519328703704</v>
      </c>
      <c r="D244" s="26">
        <v>41933.543020833335</v>
      </c>
      <c r="E244" s="26"/>
      <c r="F244" s="23">
        <v>0</v>
      </c>
      <c r="G244" s="23">
        <v>1</v>
      </c>
      <c r="H244" s="23">
        <v>200000003</v>
      </c>
      <c r="I244" s="23" t="s">
        <v>924</v>
      </c>
      <c r="J244" s="23">
        <v>200000001</v>
      </c>
      <c r="K244" s="23"/>
      <c r="L244" s="23" t="s">
        <v>923</v>
      </c>
      <c r="M244" s="23" t="s">
        <v>516</v>
      </c>
      <c r="N244" s="23" t="s">
        <v>495</v>
      </c>
      <c r="O244" s="23" t="s">
        <v>308</v>
      </c>
      <c r="P244" s="23" t="s">
        <v>925</v>
      </c>
      <c r="Q244" s="23"/>
      <c r="R244" s="26">
        <v>41788.833333333336</v>
      </c>
      <c r="S244" s="23">
        <v>31374</v>
      </c>
      <c r="T244" s="23" t="s">
        <v>281</v>
      </c>
      <c r="U244" s="23" t="s">
        <v>283</v>
      </c>
      <c r="V244" s="23" t="s">
        <v>1699</v>
      </c>
      <c r="W244" s="23">
        <v>41789</v>
      </c>
      <c r="X244" s="23" t="s">
        <v>185</v>
      </c>
      <c r="Y244" s="23">
        <v>31374</v>
      </c>
      <c r="Z244" s="23"/>
      <c r="AA244" s="23">
        <v>41789</v>
      </c>
      <c r="AB244" s="23">
        <v>-31374</v>
      </c>
    </row>
    <row r="245" spans="1:28" x14ac:dyDescent="0.25">
      <c r="A245" s="23" t="s">
        <v>3446</v>
      </c>
      <c r="B245" s="23">
        <v>200000001</v>
      </c>
      <c r="C245" s="26">
        <v>41956.387754629628</v>
      </c>
      <c r="D245" s="26">
        <v>41956.387754629628</v>
      </c>
      <c r="E245" s="26"/>
      <c r="F245" s="23">
        <v>0</v>
      </c>
      <c r="G245" s="23">
        <v>1</v>
      </c>
      <c r="H245" s="23">
        <v>200000000</v>
      </c>
      <c r="I245" s="23" t="s">
        <v>3447</v>
      </c>
      <c r="J245" s="23">
        <v>200000000</v>
      </c>
      <c r="K245" s="23"/>
      <c r="L245" s="23" t="s">
        <v>3446</v>
      </c>
      <c r="M245" s="23" t="s">
        <v>3448</v>
      </c>
      <c r="N245" s="23" t="s">
        <v>840</v>
      </c>
      <c r="O245" s="23" t="s">
        <v>254</v>
      </c>
      <c r="P245" s="23" t="s">
        <v>3449</v>
      </c>
      <c r="Q245" s="23"/>
      <c r="R245" s="26">
        <v>41952.833333333336</v>
      </c>
      <c r="S245" s="23">
        <v>79291</v>
      </c>
      <c r="T245" s="23" t="s">
        <v>280</v>
      </c>
      <c r="U245" s="23" t="s">
        <v>282</v>
      </c>
      <c r="V245" s="23" t="s">
        <v>1698</v>
      </c>
      <c r="W245" s="23">
        <v>41953</v>
      </c>
      <c r="X245" s="23" t="s">
        <v>181</v>
      </c>
      <c r="Y245" s="23"/>
      <c r="Z245" s="23">
        <v>79291</v>
      </c>
      <c r="AA245" s="23">
        <v>41953</v>
      </c>
      <c r="AB245" s="23">
        <v>79291</v>
      </c>
    </row>
    <row r="246" spans="1:28" x14ac:dyDescent="0.25">
      <c r="A246" s="23" t="s">
        <v>1937</v>
      </c>
      <c r="B246" s="23">
        <v>200000000</v>
      </c>
      <c r="C246" s="26">
        <v>41913.587210648147</v>
      </c>
      <c r="D246" s="26">
        <v>41933.542905092596</v>
      </c>
      <c r="E246" s="26"/>
      <c r="F246" s="23">
        <v>0</v>
      </c>
      <c r="G246" s="23">
        <v>1</v>
      </c>
      <c r="H246" s="23">
        <v>200000000</v>
      </c>
      <c r="I246" s="23" t="s">
        <v>1938</v>
      </c>
      <c r="J246" s="23">
        <v>200000001</v>
      </c>
      <c r="K246" s="23"/>
      <c r="L246" s="23" t="s">
        <v>1937</v>
      </c>
      <c r="M246" s="23" t="s">
        <v>1939</v>
      </c>
      <c r="N246" s="23" t="s">
        <v>530</v>
      </c>
      <c r="O246" s="23" t="s">
        <v>293</v>
      </c>
      <c r="P246" s="23" t="s">
        <v>2200</v>
      </c>
      <c r="Q246" s="23"/>
      <c r="R246" s="26">
        <v>41918.833333333336</v>
      </c>
      <c r="S246" s="23">
        <v>193520</v>
      </c>
      <c r="T246" s="23" t="s">
        <v>281</v>
      </c>
      <c r="U246" s="23" t="s">
        <v>283</v>
      </c>
      <c r="V246" s="23" t="s">
        <v>1698</v>
      </c>
      <c r="W246" s="23">
        <v>41919</v>
      </c>
      <c r="X246" s="23" t="s">
        <v>185</v>
      </c>
      <c r="Y246" s="23">
        <v>193520</v>
      </c>
      <c r="Z246" s="23"/>
      <c r="AA246" s="23">
        <v>41919</v>
      </c>
      <c r="AB246" s="23">
        <v>-193520</v>
      </c>
    </row>
    <row r="247" spans="1:28" x14ac:dyDescent="0.25">
      <c r="A247" s="23" t="s">
        <v>408</v>
      </c>
      <c r="B247" s="23">
        <v>200000001</v>
      </c>
      <c r="C247" s="26">
        <v>41809.247303240743</v>
      </c>
      <c r="D247" s="26">
        <v>41933.569525462961</v>
      </c>
      <c r="E247" s="26"/>
      <c r="F247" s="23">
        <v>0</v>
      </c>
      <c r="G247" s="23">
        <v>1</v>
      </c>
      <c r="H247" s="23">
        <v>200000000</v>
      </c>
      <c r="I247" s="23" t="s">
        <v>774</v>
      </c>
      <c r="J247" s="23">
        <v>200000000</v>
      </c>
      <c r="K247" s="23"/>
      <c r="L247" s="23" t="s">
        <v>408</v>
      </c>
      <c r="M247" s="23" t="s">
        <v>409</v>
      </c>
      <c r="N247" s="23" t="s">
        <v>410</v>
      </c>
      <c r="O247" s="23" t="s">
        <v>343</v>
      </c>
      <c r="P247" s="23" t="s">
        <v>411</v>
      </c>
      <c r="Q247" s="23">
        <v>100</v>
      </c>
      <c r="R247" s="26">
        <v>41883.833333333336</v>
      </c>
      <c r="S247" s="23">
        <v>135159.97</v>
      </c>
      <c r="T247" s="23" t="s">
        <v>280</v>
      </c>
      <c r="U247" s="23" t="s">
        <v>282</v>
      </c>
      <c r="V247" s="23" t="s">
        <v>1698</v>
      </c>
      <c r="W247" s="23">
        <v>41884</v>
      </c>
      <c r="X247" s="23" t="s">
        <v>181</v>
      </c>
      <c r="Y247" s="23"/>
      <c r="Z247" s="23">
        <v>135159.97</v>
      </c>
      <c r="AA247" s="23">
        <v>41884</v>
      </c>
      <c r="AB247" s="23">
        <v>135159.97</v>
      </c>
    </row>
    <row r="248" spans="1:28" x14ac:dyDescent="0.25">
      <c r="A248" s="23" t="s">
        <v>2929</v>
      </c>
      <c r="B248" s="23">
        <v>200000001</v>
      </c>
      <c r="C248" s="26">
        <v>41936.397650462961</v>
      </c>
      <c r="D248" s="26">
        <v>41936.397650462961</v>
      </c>
      <c r="E248" s="26"/>
      <c r="F248" s="23">
        <v>0</v>
      </c>
      <c r="G248" s="23">
        <v>1</v>
      </c>
      <c r="H248" s="23">
        <v>200000000</v>
      </c>
      <c r="I248" s="23" t="s">
        <v>2930</v>
      </c>
      <c r="J248" s="23">
        <v>200000000</v>
      </c>
      <c r="K248" s="23"/>
      <c r="L248" s="23" t="s">
        <v>2929</v>
      </c>
      <c r="M248" s="23" t="s">
        <v>2931</v>
      </c>
      <c r="N248" s="23" t="s">
        <v>2390</v>
      </c>
      <c r="O248" s="23" t="s">
        <v>2391</v>
      </c>
      <c r="P248" s="23" t="s">
        <v>3100</v>
      </c>
      <c r="Q248" s="23"/>
      <c r="R248" s="26">
        <v>41920.833333333336</v>
      </c>
      <c r="S248" s="23">
        <v>178086.67</v>
      </c>
      <c r="T248" s="23" t="s">
        <v>280</v>
      </c>
      <c r="U248" s="23" t="s">
        <v>282</v>
      </c>
      <c r="V248" s="23" t="s">
        <v>1698</v>
      </c>
      <c r="W248" s="23">
        <v>41921</v>
      </c>
      <c r="X248" s="23" t="s">
        <v>181</v>
      </c>
      <c r="Y248" s="23"/>
      <c r="Z248" s="23">
        <v>178086.67</v>
      </c>
      <c r="AA248" s="23">
        <v>41921</v>
      </c>
      <c r="AB248" s="23">
        <v>178086.67</v>
      </c>
    </row>
    <row r="249" spans="1:28" x14ac:dyDescent="0.25">
      <c r="A249" s="23" t="s">
        <v>433</v>
      </c>
      <c r="B249" s="23">
        <v>200000003</v>
      </c>
      <c r="C249" s="26">
        <v>41856.519328703704</v>
      </c>
      <c r="D249" s="26">
        <v>41933.569467592592</v>
      </c>
      <c r="E249" s="26"/>
      <c r="F249" s="23">
        <v>0</v>
      </c>
      <c r="G249" s="23">
        <v>1</v>
      </c>
      <c r="H249" s="23">
        <v>200000003</v>
      </c>
      <c r="I249" s="23" t="s">
        <v>434</v>
      </c>
      <c r="J249" s="23">
        <v>200000001</v>
      </c>
      <c r="K249" s="23"/>
      <c r="L249" s="23" t="s">
        <v>433</v>
      </c>
      <c r="M249" s="23" t="s">
        <v>435</v>
      </c>
      <c r="N249" s="23" t="s">
        <v>549</v>
      </c>
      <c r="O249" s="23" t="s">
        <v>317</v>
      </c>
      <c r="P249" s="23" t="s">
        <v>782</v>
      </c>
      <c r="Q249" s="23"/>
      <c r="R249" s="26"/>
      <c r="S249" s="23">
        <v>1387.5</v>
      </c>
      <c r="T249" s="23" t="s">
        <v>281</v>
      </c>
      <c r="U249" s="23" t="s">
        <v>284</v>
      </c>
      <c r="V249" s="23" t="s">
        <v>1699</v>
      </c>
      <c r="W249" s="23"/>
      <c r="X249" s="23" t="s">
        <v>192</v>
      </c>
      <c r="Y249" s="23">
        <v>1387.5</v>
      </c>
      <c r="Z249" s="23"/>
      <c r="AA249" s="23"/>
      <c r="AB249" s="23">
        <v>-1387.5</v>
      </c>
    </row>
    <row r="250" spans="1:28" x14ac:dyDescent="0.25">
      <c r="A250" s="23" t="s">
        <v>1202</v>
      </c>
      <c r="B250" s="23">
        <v>200000001</v>
      </c>
      <c r="C250" s="26">
        <v>41871.514999999999</v>
      </c>
      <c r="D250" s="26">
        <v>41933.569421296299</v>
      </c>
      <c r="E250" s="26"/>
      <c r="F250" s="23">
        <v>0</v>
      </c>
      <c r="G250" s="23">
        <v>1</v>
      </c>
      <c r="H250" s="23">
        <v>200000003</v>
      </c>
      <c r="I250" s="23" t="s">
        <v>1203</v>
      </c>
      <c r="J250" s="23">
        <v>200000000</v>
      </c>
      <c r="K250" s="23"/>
      <c r="L250" s="23" t="s">
        <v>1202</v>
      </c>
      <c r="M250" s="23" t="s">
        <v>1088</v>
      </c>
      <c r="N250" s="23" t="s">
        <v>495</v>
      </c>
      <c r="O250" s="23" t="s">
        <v>308</v>
      </c>
      <c r="P250" s="23" t="s">
        <v>1204</v>
      </c>
      <c r="Q250" s="23"/>
      <c r="R250" s="26">
        <v>41785.833333333336</v>
      </c>
      <c r="S250" s="23">
        <v>49000</v>
      </c>
      <c r="T250" s="23" t="s">
        <v>280</v>
      </c>
      <c r="U250" s="23" t="s">
        <v>282</v>
      </c>
      <c r="V250" s="23" t="s">
        <v>1699</v>
      </c>
      <c r="W250" s="23">
        <v>41786</v>
      </c>
      <c r="X250" s="23" t="s">
        <v>181</v>
      </c>
      <c r="Y250" s="23"/>
      <c r="Z250" s="23">
        <v>49000</v>
      </c>
      <c r="AA250" s="23">
        <v>41786</v>
      </c>
      <c r="AB250" s="23">
        <v>49000</v>
      </c>
    </row>
    <row r="251" spans="1:28" x14ac:dyDescent="0.25">
      <c r="A251" s="23" t="s">
        <v>691</v>
      </c>
      <c r="B251" s="23">
        <v>200000001</v>
      </c>
      <c r="C251" s="26">
        <v>41886.463634259257</v>
      </c>
      <c r="D251" s="26">
        <v>41933.56958333333</v>
      </c>
      <c r="E251" s="26"/>
      <c r="F251" s="23">
        <v>0</v>
      </c>
      <c r="G251" s="23">
        <v>1</v>
      </c>
      <c r="H251" s="23">
        <v>200000003</v>
      </c>
      <c r="I251" s="23" t="s">
        <v>1652</v>
      </c>
      <c r="J251" s="23">
        <v>200000000</v>
      </c>
      <c r="K251" s="23"/>
      <c r="L251" s="23" t="s">
        <v>691</v>
      </c>
      <c r="M251" s="23" t="s">
        <v>692</v>
      </c>
      <c r="N251" s="23" t="s">
        <v>693</v>
      </c>
      <c r="O251" s="23" t="s">
        <v>265</v>
      </c>
      <c r="P251" s="23" t="s">
        <v>2136</v>
      </c>
      <c r="Q251" s="23">
        <v>70</v>
      </c>
      <c r="R251" s="26">
        <v>41884.833333333336</v>
      </c>
      <c r="S251" s="23">
        <v>1933309.92</v>
      </c>
      <c r="T251" s="23" t="s">
        <v>280</v>
      </c>
      <c r="U251" s="23" t="s">
        <v>282</v>
      </c>
      <c r="V251" s="23" t="s">
        <v>1699</v>
      </c>
      <c r="W251" s="23">
        <v>41885</v>
      </c>
      <c r="X251" s="23" t="s">
        <v>181</v>
      </c>
      <c r="Y251" s="23"/>
      <c r="Z251" s="23">
        <v>1933309.92</v>
      </c>
      <c r="AA251" s="23">
        <v>41885</v>
      </c>
      <c r="AB251" s="23">
        <v>1933309.92</v>
      </c>
    </row>
    <row r="252" spans="1:28" x14ac:dyDescent="0.25">
      <c r="A252" s="23" t="s">
        <v>3069</v>
      </c>
      <c r="B252" s="23">
        <v>200000001</v>
      </c>
      <c r="C252" s="26">
        <v>41940.565729166665</v>
      </c>
      <c r="D252" s="26">
        <v>41940.565729166665</v>
      </c>
      <c r="E252" s="26"/>
      <c r="F252" s="23">
        <v>0</v>
      </c>
      <c r="G252" s="23">
        <v>1</v>
      </c>
      <c r="H252" s="23">
        <v>200000003</v>
      </c>
      <c r="I252" s="23" t="s">
        <v>3070</v>
      </c>
      <c r="J252" s="23">
        <v>200000000</v>
      </c>
      <c r="K252" s="23"/>
      <c r="L252" s="23" t="s">
        <v>3069</v>
      </c>
      <c r="M252" s="23" t="s">
        <v>444</v>
      </c>
      <c r="N252" s="23" t="s">
        <v>3194</v>
      </c>
      <c r="O252" s="23" t="s">
        <v>3195</v>
      </c>
      <c r="P252" s="23" t="s">
        <v>3196</v>
      </c>
      <c r="Q252" s="23"/>
      <c r="R252" s="26">
        <v>41932.833333333336</v>
      </c>
      <c r="S252" s="23">
        <v>50600</v>
      </c>
      <c r="T252" s="23" t="s">
        <v>280</v>
      </c>
      <c r="U252" s="23" t="s">
        <v>282</v>
      </c>
      <c r="V252" s="23" t="s">
        <v>1699</v>
      </c>
      <c r="W252" s="23">
        <v>41933</v>
      </c>
      <c r="X252" s="23" t="s">
        <v>181</v>
      </c>
      <c r="Y252" s="23"/>
      <c r="Z252" s="23">
        <v>50600</v>
      </c>
      <c r="AA252" s="23">
        <v>41933</v>
      </c>
      <c r="AB252" s="23">
        <v>50600</v>
      </c>
    </row>
    <row r="253" spans="1:28" x14ac:dyDescent="0.25">
      <c r="A253" s="23" t="s">
        <v>998</v>
      </c>
      <c r="B253" s="23">
        <v>200000001</v>
      </c>
      <c r="C253" s="26">
        <v>41865.517951388887</v>
      </c>
      <c r="D253" s="26">
        <v>41933.569444444445</v>
      </c>
      <c r="E253" s="26"/>
      <c r="F253" s="23">
        <v>0</v>
      </c>
      <c r="G253" s="23">
        <v>1</v>
      </c>
      <c r="H253" s="23">
        <v>200000000</v>
      </c>
      <c r="I253" s="23" t="s">
        <v>999</v>
      </c>
      <c r="J253" s="23">
        <v>200000000</v>
      </c>
      <c r="K253" s="23"/>
      <c r="L253" s="23" t="s">
        <v>998</v>
      </c>
      <c r="M253" s="23" t="s">
        <v>1000</v>
      </c>
      <c r="N253" s="23" t="s">
        <v>946</v>
      </c>
      <c r="O253" s="23" t="s">
        <v>947</v>
      </c>
      <c r="P253" s="23" t="s">
        <v>1001</v>
      </c>
      <c r="Q253" s="23"/>
      <c r="R253" s="26">
        <v>41865.833333333336</v>
      </c>
      <c r="S253" s="23">
        <v>154557.4</v>
      </c>
      <c r="T253" s="23" t="s">
        <v>280</v>
      </c>
      <c r="U253" s="23" t="s">
        <v>282</v>
      </c>
      <c r="V253" s="23" t="s">
        <v>1698</v>
      </c>
      <c r="W253" s="23">
        <v>41866</v>
      </c>
      <c r="X253" s="23" t="s">
        <v>181</v>
      </c>
      <c r="Y253" s="23"/>
      <c r="Z253" s="23">
        <v>154557.4</v>
      </c>
      <c r="AA253" s="23">
        <v>41866</v>
      </c>
      <c r="AB253" s="23">
        <v>154557.4</v>
      </c>
    </row>
    <row r="254" spans="1:28" x14ac:dyDescent="0.25">
      <c r="A254" s="23" t="s">
        <v>2116</v>
      </c>
      <c r="B254" s="23">
        <v>200000000</v>
      </c>
      <c r="C254" s="26">
        <v>41887.543587962966</v>
      </c>
      <c r="D254" s="26">
        <v>41935.613599537035</v>
      </c>
      <c r="E254" s="26"/>
      <c r="F254" s="23">
        <v>0</v>
      </c>
      <c r="G254" s="23">
        <v>1</v>
      </c>
      <c r="H254" s="23">
        <v>200000003</v>
      </c>
      <c r="I254" s="23" t="s">
        <v>2117</v>
      </c>
      <c r="J254" s="23">
        <v>200000001</v>
      </c>
      <c r="K254" s="23"/>
      <c r="L254" s="23" t="s">
        <v>2116</v>
      </c>
      <c r="M254" s="23" t="s">
        <v>2118</v>
      </c>
      <c r="N254" s="23" t="s">
        <v>406</v>
      </c>
      <c r="O254" s="23" t="s">
        <v>253</v>
      </c>
      <c r="P254" s="23" t="s">
        <v>2741</v>
      </c>
      <c r="Q254" s="23"/>
      <c r="R254" s="26">
        <v>41942.833333333336</v>
      </c>
      <c r="S254" s="23">
        <v>157045</v>
      </c>
      <c r="T254" s="23" t="s">
        <v>281</v>
      </c>
      <c r="U254" s="23" t="s">
        <v>283</v>
      </c>
      <c r="V254" s="23" t="s">
        <v>1699</v>
      </c>
      <c r="W254" s="23">
        <v>41943</v>
      </c>
      <c r="X254" s="23" t="s">
        <v>185</v>
      </c>
      <c r="Y254" s="23">
        <v>157045</v>
      </c>
      <c r="Z254" s="23"/>
      <c r="AA254" s="23">
        <v>41943</v>
      </c>
      <c r="AB254" s="23">
        <v>-157045</v>
      </c>
    </row>
    <row r="255" spans="1:28" x14ac:dyDescent="0.25">
      <c r="A255" s="23" t="s">
        <v>1012</v>
      </c>
      <c r="B255" s="23">
        <v>200000000</v>
      </c>
      <c r="C255" s="26">
        <v>41915.461770833332</v>
      </c>
      <c r="D255" s="26">
        <v>41933.542986111112</v>
      </c>
      <c r="E255" s="26"/>
      <c r="F255" s="23">
        <v>0</v>
      </c>
      <c r="G255" s="23">
        <v>1</v>
      </c>
      <c r="H255" s="23">
        <v>200000000</v>
      </c>
      <c r="I255" s="23" t="s">
        <v>1013</v>
      </c>
      <c r="J255" s="23">
        <v>200000001</v>
      </c>
      <c r="K255" s="23"/>
      <c r="L255" s="23" t="s">
        <v>1012</v>
      </c>
      <c r="M255" s="23" t="s">
        <v>1014</v>
      </c>
      <c r="N255" s="23" t="s">
        <v>1814</v>
      </c>
      <c r="O255" s="23" t="s">
        <v>1815</v>
      </c>
      <c r="P255" s="23" t="s">
        <v>1830</v>
      </c>
      <c r="Q255" s="23"/>
      <c r="R255" s="26">
        <v>41899.833333333336</v>
      </c>
      <c r="S255" s="23">
        <v>41874.300000000003</v>
      </c>
      <c r="T255" s="23" t="s">
        <v>281</v>
      </c>
      <c r="U255" s="23" t="s">
        <v>283</v>
      </c>
      <c r="V255" s="23" t="s">
        <v>1698</v>
      </c>
      <c r="W255" s="23">
        <v>41900</v>
      </c>
      <c r="X255" s="23" t="s">
        <v>185</v>
      </c>
      <c r="Y255" s="23">
        <v>41874.300000000003</v>
      </c>
      <c r="Z255" s="23"/>
      <c r="AA255" s="23">
        <v>41900</v>
      </c>
      <c r="AB255" s="23">
        <v>-41874.300000000003</v>
      </c>
    </row>
    <row r="256" spans="1:28" x14ac:dyDescent="0.25">
      <c r="A256" s="23" t="s">
        <v>1107</v>
      </c>
      <c r="B256" s="23">
        <v>200000001</v>
      </c>
      <c r="C256" s="26">
        <v>41876.249293981484</v>
      </c>
      <c r="D256" s="26">
        <v>41933.569398148145</v>
      </c>
      <c r="E256" s="26"/>
      <c r="F256" s="23">
        <v>0</v>
      </c>
      <c r="G256" s="23">
        <v>1</v>
      </c>
      <c r="H256" s="23">
        <v>200000000</v>
      </c>
      <c r="I256" s="23" t="s">
        <v>1108</v>
      </c>
      <c r="J256" s="23">
        <v>200000000</v>
      </c>
      <c r="K256" s="23"/>
      <c r="L256" s="23" t="s">
        <v>1107</v>
      </c>
      <c r="M256" s="23" t="s">
        <v>1109</v>
      </c>
      <c r="N256" s="23" t="s">
        <v>1097</v>
      </c>
      <c r="O256" s="23" t="s">
        <v>1098</v>
      </c>
      <c r="P256" s="23" t="s">
        <v>1423</v>
      </c>
      <c r="Q256" s="23"/>
      <c r="R256" s="26">
        <v>41737.833333333336</v>
      </c>
      <c r="S256" s="23">
        <v>2910502.43</v>
      </c>
      <c r="T256" s="23" t="s">
        <v>280</v>
      </c>
      <c r="U256" s="23" t="s">
        <v>282</v>
      </c>
      <c r="V256" s="23" t="s">
        <v>1698</v>
      </c>
      <c r="W256" s="23">
        <v>41738</v>
      </c>
      <c r="X256" s="23" t="s">
        <v>181</v>
      </c>
      <c r="Y256" s="23"/>
      <c r="Z256" s="23">
        <v>2910502.43</v>
      </c>
      <c r="AA256" s="23">
        <v>41738</v>
      </c>
      <c r="AB256" s="23">
        <v>2910502.43</v>
      </c>
    </row>
    <row r="257" spans="1:28" x14ac:dyDescent="0.25">
      <c r="A257" s="23" t="s">
        <v>3130</v>
      </c>
      <c r="B257" s="23">
        <v>200000000</v>
      </c>
      <c r="C257" s="26">
        <v>41949.475706018522</v>
      </c>
      <c r="D257" s="26">
        <v>41949.476967592593</v>
      </c>
      <c r="E257" s="26"/>
      <c r="F257" s="23">
        <v>0</v>
      </c>
      <c r="G257" s="23">
        <v>1</v>
      </c>
      <c r="H257" s="23">
        <v>200000003</v>
      </c>
      <c r="I257" s="23" t="s">
        <v>3131</v>
      </c>
      <c r="J257" s="23">
        <v>200000001</v>
      </c>
      <c r="K257" s="23"/>
      <c r="L257" s="23" t="s">
        <v>3130</v>
      </c>
      <c r="M257" s="23" t="s">
        <v>444</v>
      </c>
      <c r="N257" s="23" t="s">
        <v>395</v>
      </c>
      <c r="O257" s="23" t="s">
        <v>322</v>
      </c>
      <c r="P257" s="23" t="s">
        <v>3132</v>
      </c>
      <c r="Q257" s="23"/>
      <c r="R257" s="26">
        <v>41868.833333333336</v>
      </c>
      <c r="S257" s="23">
        <v>2176.36</v>
      </c>
      <c r="T257" s="23" t="s">
        <v>281</v>
      </c>
      <c r="U257" s="23" t="s">
        <v>283</v>
      </c>
      <c r="V257" s="23" t="s">
        <v>1699</v>
      </c>
      <c r="W257" s="23">
        <v>41869</v>
      </c>
      <c r="X257" s="23" t="s">
        <v>185</v>
      </c>
      <c r="Y257" s="23">
        <v>2176.36</v>
      </c>
      <c r="Z257" s="23"/>
      <c r="AA257" s="23">
        <v>41869</v>
      </c>
      <c r="AB257" s="23">
        <v>-2176.36</v>
      </c>
    </row>
    <row r="258" spans="1:28" x14ac:dyDescent="0.25">
      <c r="A258" s="23" t="s">
        <v>1732</v>
      </c>
      <c r="B258" s="23">
        <v>200000001</v>
      </c>
      <c r="C258" s="26">
        <v>41914.629490740743</v>
      </c>
      <c r="D258" s="26">
        <v>41933.569525462961</v>
      </c>
      <c r="E258" s="26"/>
      <c r="F258" s="23">
        <v>0</v>
      </c>
      <c r="G258" s="23">
        <v>1</v>
      </c>
      <c r="H258" s="23">
        <v>100000000</v>
      </c>
      <c r="I258" s="23" t="s">
        <v>1733</v>
      </c>
      <c r="J258" s="23">
        <v>200000000</v>
      </c>
      <c r="K258" s="23"/>
      <c r="L258" s="23" t="s">
        <v>1732</v>
      </c>
      <c r="M258" s="23" t="s">
        <v>1734</v>
      </c>
      <c r="N258" s="23" t="s">
        <v>1727</v>
      </c>
      <c r="O258" s="23" t="s">
        <v>1728</v>
      </c>
      <c r="P258" s="23" t="s">
        <v>2142</v>
      </c>
      <c r="Q258" s="23"/>
      <c r="R258" s="26">
        <v>41833.833333333336</v>
      </c>
      <c r="S258" s="23">
        <v>39591.410000000003</v>
      </c>
      <c r="T258" s="23" t="s">
        <v>280</v>
      </c>
      <c r="U258" s="23" t="s">
        <v>282</v>
      </c>
      <c r="V258" s="23" t="s">
        <v>1701</v>
      </c>
      <c r="W258" s="23">
        <v>41834</v>
      </c>
      <c r="X258" s="23" t="s">
        <v>181</v>
      </c>
      <c r="Y258" s="23"/>
      <c r="Z258" s="23">
        <v>39591.410000000003</v>
      </c>
      <c r="AA258" s="23">
        <v>41834</v>
      </c>
      <c r="AB258" s="23">
        <v>39591.410000000003</v>
      </c>
    </row>
    <row r="259" spans="1:28" x14ac:dyDescent="0.25">
      <c r="A259" s="23" t="s">
        <v>1714</v>
      </c>
      <c r="B259" s="23">
        <v>200000001</v>
      </c>
      <c r="C259" s="26">
        <v>41933.458333333336</v>
      </c>
      <c r="D259" s="26">
        <v>41933.569305555553</v>
      </c>
      <c r="E259" s="26"/>
      <c r="F259" s="23">
        <v>0</v>
      </c>
      <c r="G259" s="23">
        <v>1</v>
      </c>
      <c r="H259" s="23">
        <v>200000000</v>
      </c>
      <c r="I259" s="23" t="s">
        <v>1715</v>
      </c>
      <c r="J259" s="23">
        <v>200000000</v>
      </c>
      <c r="K259" s="23"/>
      <c r="L259" s="23" t="s">
        <v>1714</v>
      </c>
      <c r="M259" s="23" t="s">
        <v>646</v>
      </c>
      <c r="N259" s="23" t="s">
        <v>456</v>
      </c>
      <c r="O259" s="23" t="s">
        <v>338</v>
      </c>
      <c r="P259" s="23" t="s">
        <v>1716</v>
      </c>
      <c r="Q259" s="23"/>
      <c r="R259" s="26">
        <v>41906.833333333336</v>
      </c>
      <c r="S259" s="23">
        <v>73800</v>
      </c>
      <c r="T259" s="23" t="s">
        <v>280</v>
      </c>
      <c r="U259" s="23" t="s">
        <v>282</v>
      </c>
      <c r="V259" s="23" t="s">
        <v>1698</v>
      </c>
      <c r="W259" s="23">
        <v>41907</v>
      </c>
      <c r="X259" s="23" t="s">
        <v>181</v>
      </c>
      <c r="Y259" s="23"/>
      <c r="Z259" s="23">
        <v>73800</v>
      </c>
      <c r="AA259" s="23">
        <v>41907</v>
      </c>
      <c r="AB259" s="23">
        <v>73800</v>
      </c>
    </row>
    <row r="260" spans="1:28" x14ac:dyDescent="0.25">
      <c r="A260" s="23" t="s">
        <v>619</v>
      </c>
      <c r="B260" s="23">
        <v>200000000</v>
      </c>
      <c r="C260" s="26">
        <v>41941.548692129632</v>
      </c>
      <c r="D260" s="26">
        <v>41952.191608796296</v>
      </c>
      <c r="E260" s="26"/>
      <c r="F260" s="23">
        <v>0</v>
      </c>
      <c r="G260" s="23">
        <v>1</v>
      </c>
      <c r="H260" s="23">
        <v>200000003</v>
      </c>
      <c r="I260" s="23" t="s">
        <v>2966</v>
      </c>
      <c r="J260" s="23">
        <v>200000001</v>
      </c>
      <c r="K260" s="23"/>
      <c r="L260" s="23" t="s">
        <v>619</v>
      </c>
      <c r="M260" s="23" t="s">
        <v>620</v>
      </c>
      <c r="N260" s="23" t="s">
        <v>1814</v>
      </c>
      <c r="O260" s="23" t="s">
        <v>1815</v>
      </c>
      <c r="P260" s="23" t="s">
        <v>2967</v>
      </c>
      <c r="Q260" s="23"/>
      <c r="R260" s="26">
        <v>41949.833333333336</v>
      </c>
      <c r="S260" s="23">
        <v>871632.81</v>
      </c>
      <c r="T260" s="23" t="s">
        <v>281</v>
      </c>
      <c r="U260" s="23" t="s">
        <v>283</v>
      </c>
      <c r="V260" s="23" t="s">
        <v>1699</v>
      </c>
      <c r="W260" s="23">
        <v>41950</v>
      </c>
      <c r="X260" s="23" t="s">
        <v>185</v>
      </c>
      <c r="Y260" s="23">
        <v>871632.81</v>
      </c>
      <c r="Z260" s="23"/>
      <c r="AA260" s="23">
        <v>41950</v>
      </c>
      <c r="AB260" s="23">
        <v>-871632.81</v>
      </c>
    </row>
    <row r="261" spans="1:28" x14ac:dyDescent="0.25">
      <c r="A261" s="23" t="s">
        <v>2696</v>
      </c>
      <c r="B261" s="23">
        <v>200000001</v>
      </c>
      <c r="C261" s="26">
        <v>41884.520208333335</v>
      </c>
      <c r="D261" s="26">
        <v>41933.569386574076</v>
      </c>
      <c r="E261" s="26"/>
      <c r="F261" s="23">
        <v>0</v>
      </c>
      <c r="G261" s="23">
        <v>1</v>
      </c>
      <c r="H261" s="23">
        <v>200000003</v>
      </c>
      <c r="I261" s="23" t="s">
        <v>2697</v>
      </c>
      <c r="J261" s="23">
        <v>200000000</v>
      </c>
      <c r="K261" s="23"/>
      <c r="L261" s="23" t="s">
        <v>2696</v>
      </c>
      <c r="M261" s="23" t="s">
        <v>444</v>
      </c>
      <c r="N261" s="23" t="s">
        <v>2796</v>
      </c>
      <c r="O261" s="23" t="s">
        <v>2797</v>
      </c>
      <c r="P261" s="23" t="s">
        <v>2798</v>
      </c>
      <c r="Q261" s="23"/>
      <c r="R261" s="26">
        <v>41849.833333333336</v>
      </c>
      <c r="S261" s="23">
        <v>4422.5</v>
      </c>
      <c r="T261" s="23" t="s">
        <v>280</v>
      </c>
      <c r="U261" s="23" t="s">
        <v>282</v>
      </c>
      <c r="V261" s="23" t="s">
        <v>1699</v>
      </c>
      <c r="W261" s="23">
        <v>41850</v>
      </c>
      <c r="X261" s="23" t="s">
        <v>181</v>
      </c>
      <c r="Y261" s="23"/>
      <c r="Z261" s="23">
        <v>4422.5</v>
      </c>
      <c r="AA261" s="23">
        <v>41850</v>
      </c>
      <c r="AB261" s="23">
        <v>4422.5</v>
      </c>
    </row>
    <row r="262" spans="1:28" x14ac:dyDescent="0.25">
      <c r="A262" s="23" t="s">
        <v>1752</v>
      </c>
      <c r="B262" s="23">
        <v>200000002</v>
      </c>
      <c r="C262" s="26">
        <v>41905.800162037034</v>
      </c>
      <c r="D262" s="26">
        <v>41933.569351851853</v>
      </c>
      <c r="E262" s="26"/>
      <c r="F262" s="23">
        <v>0</v>
      </c>
      <c r="G262" s="23">
        <v>1</v>
      </c>
      <c r="H262" s="23">
        <v>200000003</v>
      </c>
      <c r="I262" s="23" t="s">
        <v>1753</v>
      </c>
      <c r="J262" s="23">
        <v>200000001</v>
      </c>
      <c r="K262" s="23"/>
      <c r="L262" s="23" t="s">
        <v>1752</v>
      </c>
      <c r="M262" s="23" t="s">
        <v>1754</v>
      </c>
      <c r="N262" s="23" t="s">
        <v>436</v>
      </c>
      <c r="O262" s="23" t="s">
        <v>309</v>
      </c>
      <c r="P262" s="23" t="s">
        <v>2566</v>
      </c>
      <c r="Q262" s="23"/>
      <c r="R262" s="26">
        <v>41906.833333333336</v>
      </c>
      <c r="S262" s="23">
        <v>40000</v>
      </c>
      <c r="T262" s="23" t="s">
        <v>281</v>
      </c>
      <c r="U262" s="23" t="s">
        <v>3593</v>
      </c>
      <c r="V262" s="23" t="s">
        <v>1699</v>
      </c>
      <c r="W262" s="23">
        <v>41907</v>
      </c>
      <c r="X262" s="23" t="s">
        <v>274</v>
      </c>
      <c r="Y262" s="23">
        <v>40000</v>
      </c>
      <c r="Z262" s="23"/>
      <c r="AA262" s="23">
        <v>41907</v>
      </c>
      <c r="AB262" s="23">
        <v>-40000</v>
      </c>
    </row>
    <row r="263" spans="1:28" x14ac:dyDescent="0.25">
      <c r="A263" s="23" t="s">
        <v>941</v>
      </c>
      <c r="B263" s="23">
        <v>200000000</v>
      </c>
      <c r="C263" s="26">
        <v>41877.427476851852</v>
      </c>
      <c r="D263" s="26">
        <v>41950.453877314816</v>
      </c>
      <c r="E263" s="26"/>
      <c r="F263" s="23">
        <v>0</v>
      </c>
      <c r="G263" s="23">
        <v>1</v>
      </c>
      <c r="H263" s="23">
        <v>100000000</v>
      </c>
      <c r="I263" s="23" t="s">
        <v>2432</v>
      </c>
      <c r="J263" s="23">
        <v>200000001</v>
      </c>
      <c r="K263" s="23"/>
      <c r="L263" s="23" t="s">
        <v>941</v>
      </c>
      <c r="M263" s="23" t="s">
        <v>942</v>
      </c>
      <c r="N263" s="23" t="s">
        <v>1303</v>
      </c>
      <c r="O263" s="23" t="s">
        <v>1304</v>
      </c>
      <c r="P263" s="23" t="s">
        <v>1322</v>
      </c>
      <c r="Q263" s="23">
        <v>100</v>
      </c>
      <c r="R263" s="26">
        <v>41907.833333333336</v>
      </c>
      <c r="S263" s="23">
        <v>59927.81</v>
      </c>
      <c r="T263" s="23" t="s">
        <v>281</v>
      </c>
      <c r="U263" s="23" t="s">
        <v>283</v>
      </c>
      <c r="V263" s="23" t="s">
        <v>1701</v>
      </c>
      <c r="W263" s="23">
        <v>41908</v>
      </c>
      <c r="X263" s="23" t="s">
        <v>185</v>
      </c>
      <c r="Y263" s="23">
        <v>59927.81</v>
      </c>
      <c r="Z263" s="23"/>
      <c r="AA263" s="23">
        <v>41908</v>
      </c>
      <c r="AB263" s="23">
        <v>-59927.81</v>
      </c>
    </row>
    <row r="264" spans="1:28" x14ac:dyDescent="0.25">
      <c r="A264" s="23" t="s">
        <v>2348</v>
      </c>
      <c r="B264" s="23">
        <v>200000000</v>
      </c>
      <c r="C264" s="26">
        <v>41915.492662037039</v>
      </c>
      <c r="D264" s="26">
        <v>41933.54283564815</v>
      </c>
      <c r="E264" s="26"/>
      <c r="F264" s="23">
        <v>0</v>
      </c>
      <c r="G264" s="23">
        <v>1</v>
      </c>
      <c r="H264" s="23">
        <v>100000000</v>
      </c>
      <c r="I264" s="23" t="s">
        <v>2349</v>
      </c>
      <c r="J264" s="23">
        <v>200000001</v>
      </c>
      <c r="K264" s="23"/>
      <c r="L264" s="23" t="s">
        <v>2348</v>
      </c>
      <c r="M264" s="23" t="s">
        <v>444</v>
      </c>
      <c r="N264" s="23" t="s">
        <v>395</v>
      </c>
      <c r="O264" s="23" t="s">
        <v>322</v>
      </c>
      <c r="P264" s="23" t="s">
        <v>2474</v>
      </c>
      <c r="Q264" s="23"/>
      <c r="R264" s="26">
        <v>41918.833333333336</v>
      </c>
      <c r="S264" s="23">
        <v>37898</v>
      </c>
      <c r="T264" s="23" t="s">
        <v>281</v>
      </c>
      <c r="U264" s="23" t="s">
        <v>283</v>
      </c>
      <c r="V264" s="23" t="s">
        <v>1701</v>
      </c>
      <c r="W264" s="23">
        <v>41919</v>
      </c>
      <c r="X264" s="23" t="s">
        <v>185</v>
      </c>
      <c r="Y264" s="23">
        <v>37898</v>
      </c>
      <c r="Z264" s="23"/>
      <c r="AA264" s="23">
        <v>41919</v>
      </c>
      <c r="AB264" s="23">
        <v>-37898</v>
      </c>
    </row>
    <row r="265" spans="1:28" x14ac:dyDescent="0.25">
      <c r="A265" s="23" t="s">
        <v>3521</v>
      </c>
      <c r="B265" s="23">
        <v>200000001</v>
      </c>
      <c r="C265" s="26">
        <v>41957.299317129633</v>
      </c>
      <c r="D265" s="26">
        <v>41957.299340277779</v>
      </c>
      <c r="E265" s="26"/>
      <c r="F265" s="23">
        <v>0</v>
      </c>
      <c r="G265" s="23">
        <v>1</v>
      </c>
      <c r="H265" s="23">
        <v>200000000</v>
      </c>
      <c r="I265" s="23" t="s">
        <v>3522</v>
      </c>
      <c r="J265" s="23">
        <v>200000000</v>
      </c>
      <c r="K265" s="23"/>
      <c r="L265" s="23" t="s">
        <v>3521</v>
      </c>
      <c r="M265" s="23" t="s">
        <v>1924</v>
      </c>
      <c r="N265" s="23" t="s">
        <v>3523</v>
      </c>
      <c r="O265" s="23" t="s">
        <v>3524</v>
      </c>
      <c r="P265" s="23" t="s">
        <v>3525</v>
      </c>
      <c r="Q265" s="23"/>
      <c r="R265" s="26">
        <v>41956.833333333336</v>
      </c>
      <c r="S265" s="23">
        <v>98133</v>
      </c>
      <c r="T265" s="23" t="s">
        <v>280</v>
      </c>
      <c r="U265" s="23" t="s">
        <v>282</v>
      </c>
      <c r="V265" s="23" t="s">
        <v>1698</v>
      </c>
      <c r="W265" s="23">
        <v>41957</v>
      </c>
      <c r="X265" s="23" t="s">
        <v>181</v>
      </c>
      <c r="Y265" s="23"/>
      <c r="Z265" s="23">
        <v>98133</v>
      </c>
      <c r="AA265" s="23">
        <v>41957</v>
      </c>
      <c r="AB265" s="23">
        <v>98133</v>
      </c>
    </row>
    <row r="266" spans="1:28" x14ac:dyDescent="0.25">
      <c r="A266" s="23" t="s">
        <v>2516</v>
      </c>
      <c r="B266" s="23">
        <v>200000001</v>
      </c>
      <c r="C266" s="26">
        <v>41913.602719907409</v>
      </c>
      <c r="D266" s="26">
        <v>41933.569340277776</v>
      </c>
      <c r="E266" s="26"/>
      <c r="F266" s="23">
        <v>0</v>
      </c>
      <c r="G266" s="23">
        <v>1</v>
      </c>
      <c r="H266" s="23">
        <v>100000000</v>
      </c>
      <c r="I266" s="23" t="s">
        <v>2517</v>
      </c>
      <c r="J266" s="23">
        <v>200000000</v>
      </c>
      <c r="K266" s="23"/>
      <c r="L266" s="23" t="s">
        <v>2516</v>
      </c>
      <c r="M266" s="23" t="s">
        <v>2518</v>
      </c>
      <c r="N266" s="23" t="s">
        <v>2702</v>
      </c>
      <c r="O266" s="23" t="s">
        <v>2703</v>
      </c>
      <c r="P266" s="23" t="s">
        <v>2704</v>
      </c>
      <c r="Q266" s="23"/>
      <c r="R266" s="26">
        <v>41896.833333333336</v>
      </c>
      <c r="S266" s="23">
        <v>4050</v>
      </c>
      <c r="T266" s="23" t="s">
        <v>280</v>
      </c>
      <c r="U266" s="23" t="s">
        <v>282</v>
      </c>
      <c r="V266" s="23" t="s">
        <v>1701</v>
      </c>
      <c r="W266" s="23">
        <v>41897</v>
      </c>
      <c r="X266" s="23" t="s">
        <v>181</v>
      </c>
      <c r="Y266" s="23"/>
      <c r="Z266" s="23">
        <v>4050</v>
      </c>
      <c r="AA266" s="23">
        <v>41897</v>
      </c>
      <c r="AB266" s="23">
        <v>4050</v>
      </c>
    </row>
    <row r="267" spans="1:28" x14ac:dyDescent="0.25">
      <c r="A267" s="23" t="s">
        <v>2958</v>
      </c>
      <c r="B267" s="23">
        <v>200000000</v>
      </c>
      <c r="C267" s="26">
        <v>41955.45380787037</v>
      </c>
      <c r="D267" s="26">
        <v>41955.45380787037</v>
      </c>
      <c r="E267" s="26"/>
      <c r="F267" s="23">
        <v>0</v>
      </c>
      <c r="G267" s="23">
        <v>1</v>
      </c>
      <c r="H267" s="23">
        <v>100000000</v>
      </c>
      <c r="I267" s="23" t="s">
        <v>2959</v>
      </c>
      <c r="J267" s="23">
        <v>200000001</v>
      </c>
      <c r="K267" s="23"/>
      <c r="L267" s="23" t="s">
        <v>2958</v>
      </c>
      <c r="M267" s="23" t="s">
        <v>2960</v>
      </c>
      <c r="N267" s="23" t="s">
        <v>1800</v>
      </c>
      <c r="O267" s="23" t="s">
        <v>1801</v>
      </c>
      <c r="P267" s="23" t="s">
        <v>3160</v>
      </c>
      <c r="Q267" s="23"/>
      <c r="R267" s="26">
        <v>41994.833333333336</v>
      </c>
      <c r="S267" s="23">
        <v>1318507.94</v>
      </c>
      <c r="T267" s="23" t="s">
        <v>281</v>
      </c>
      <c r="U267" s="23" t="s">
        <v>283</v>
      </c>
      <c r="V267" s="23" t="s">
        <v>1701</v>
      </c>
      <c r="W267" s="23">
        <v>41995</v>
      </c>
      <c r="X267" s="23" t="s">
        <v>185</v>
      </c>
      <c r="Y267" s="23">
        <v>1318507.94</v>
      </c>
      <c r="Z267" s="23"/>
      <c r="AA267" s="23">
        <v>41995</v>
      </c>
      <c r="AB267" s="23">
        <v>-1318507.94</v>
      </c>
    </row>
    <row r="268" spans="1:28" x14ac:dyDescent="0.25">
      <c r="A268" s="23" t="s">
        <v>556</v>
      </c>
      <c r="B268" s="23">
        <v>200000001</v>
      </c>
      <c r="C268" s="26">
        <v>41850.407476851855</v>
      </c>
      <c r="D268" s="26">
        <v>41933.569467592592</v>
      </c>
      <c r="E268" s="26"/>
      <c r="F268" s="23">
        <v>0</v>
      </c>
      <c r="G268" s="23">
        <v>1</v>
      </c>
      <c r="H268" s="23">
        <v>200000000</v>
      </c>
      <c r="I268" s="23" t="s">
        <v>557</v>
      </c>
      <c r="J268" s="23">
        <v>200000000</v>
      </c>
      <c r="K268" s="23"/>
      <c r="L268" s="23" t="s">
        <v>556</v>
      </c>
      <c r="M268" s="23" t="s">
        <v>558</v>
      </c>
      <c r="N268" s="23" t="s">
        <v>559</v>
      </c>
      <c r="O268" s="23" t="s">
        <v>331</v>
      </c>
      <c r="P268" s="23" t="s">
        <v>560</v>
      </c>
      <c r="Q268" s="23"/>
      <c r="R268" s="26">
        <v>41833.833333333336</v>
      </c>
      <c r="S268" s="23">
        <v>124010</v>
      </c>
      <c r="T268" s="23" t="s">
        <v>280</v>
      </c>
      <c r="U268" s="23" t="s">
        <v>282</v>
      </c>
      <c r="V268" s="23" t="s">
        <v>1698</v>
      </c>
      <c r="W268" s="23">
        <v>41834</v>
      </c>
      <c r="X268" s="23" t="s">
        <v>181</v>
      </c>
      <c r="Y268" s="23"/>
      <c r="Z268" s="23">
        <v>124010</v>
      </c>
      <c r="AA268" s="23">
        <v>41834</v>
      </c>
      <c r="AB268" s="23">
        <v>124010</v>
      </c>
    </row>
    <row r="269" spans="1:28" x14ac:dyDescent="0.25">
      <c r="A269" s="23" t="s">
        <v>1797</v>
      </c>
      <c r="B269" s="23">
        <v>200000002</v>
      </c>
      <c r="C269" s="26">
        <v>41897.727442129632</v>
      </c>
      <c r="D269" s="26">
        <v>41933.569490740738</v>
      </c>
      <c r="E269" s="26"/>
      <c r="F269" s="23">
        <v>0</v>
      </c>
      <c r="G269" s="23">
        <v>1</v>
      </c>
      <c r="H269" s="23">
        <v>200000003</v>
      </c>
      <c r="I269" s="23" t="s">
        <v>1798</v>
      </c>
      <c r="J269" s="23">
        <v>200000001</v>
      </c>
      <c r="K269" s="23"/>
      <c r="L269" s="23" t="s">
        <v>1797</v>
      </c>
      <c r="M269" s="23" t="s">
        <v>1799</v>
      </c>
      <c r="N269" s="23" t="s">
        <v>937</v>
      </c>
      <c r="O269" s="23" t="s">
        <v>300</v>
      </c>
      <c r="P269" s="23" t="s">
        <v>1997</v>
      </c>
      <c r="Q269" s="23"/>
      <c r="R269" s="26">
        <v>41898.833333333336</v>
      </c>
      <c r="S269" s="23">
        <v>79512</v>
      </c>
      <c r="T269" s="23" t="s">
        <v>281</v>
      </c>
      <c r="U269" s="23" t="s">
        <v>3593</v>
      </c>
      <c r="V269" s="23" t="s">
        <v>1699</v>
      </c>
      <c r="W269" s="23">
        <v>41899</v>
      </c>
      <c r="X269" s="23" t="s">
        <v>274</v>
      </c>
      <c r="Y269" s="23">
        <v>79512</v>
      </c>
      <c r="Z269" s="23"/>
      <c r="AA269" s="23">
        <v>41899</v>
      </c>
      <c r="AB269" s="23">
        <v>-79512</v>
      </c>
    </row>
    <row r="270" spans="1:28" x14ac:dyDescent="0.25">
      <c r="A270" s="23" t="s">
        <v>1461</v>
      </c>
      <c r="B270" s="23">
        <v>200000004</v>
      </c>
      <c r="C270" s="26">
        <v>41878.355729166666</v>
      </c>
      <c r="D270" s="26">
        <v>41933.56958333333</v>
      </c>
      <c r="E270" s="26"/>
      <c r="F270" s="23">
        <v>0</v>
      </c>
      <c r="G270" s="23">
        <v>1</v>
      </c>
      <c r="H270" s="23">
        <v>200000003</v>
      </c>
      <c r="I270" s="23" t="s">
        <v>1462</v>
      </c>
      <c r="J270" s="23">
        <v>200000001</v>
      </c>
      <c r="K270" s="23"/>
      <c r="L270" s="23" t="s">
        <v>1461</v>
      </c>
      <c r="M270" s="23" t="s">
        <v>1463</v>
      </c>
      <c r="N270" s="23"/>
      <c r="O270" s="23"/>
      <c r="P270" s="23" t="s">
        <v>1464</v>
      </c>
      <c r="Q270" s="23"/>
      <c r="R270" s="26"/>
      <c r="S270" s="23">
        <v>1434.27</v>
      </c>
      <c r="T270" s="23" t="s">
        <v>281</v>
      </c>
      <c r="U270" s="23" t="s">
        <v>285</v>
      </c>
      <c r="V270" s="23" t="s">
        <v>1699</v>
      </c>
      <c r="W270" s="23"/>
      <c r="X270" s="23" t="s">
        <v>195</v>
      </c>
      <c r="Y270" s="23">
        <v>1434.27</v>
      </c>
      <c r="Z270" s="23"/>
      <c r="AA270" s="23"/>
      <c r="AB270" s="23">
        <v>-1434.27</v>
      </c>
    </row>
    <row r="271" spans="1:28" x14ac:dyDescent="0.25">
      <c r="A271" s="23" t="s">
        <v>2469</v>
      </c>
      <c r="B271" s="23">
        <v>200000002</v>
      </c>
      <c r="C271" s="26">
        <v>41915.440740740742</v>
      </c>
      <c r="D271" s="26">
        <v>41934.319814814815</v>
      </c>
      <c r="E271" s="26"/>
      <c r="F271" s="23">
        <v>0</v>
      </c>
      <c r="G271" s="23">
        <v>1</v>
      </c>
      <c r="H271" s="23">
        <v>200000000</v>
      </c>
      <c r="I271" s="23" t="s">
        <v>2470</v>
      </c>
      <c r="J271" s="23">
        <v>200000001</v>
      </c>
      <c r="K271" s="23"/>
      <c r="L271" s="23" t="s">
        <v>2469</v>
      </c>
      <c r="M271" s="23" t="s">
        <v>2471</v>
      </c>
      <c r="N271" s="23" t="s">
        <v>946</v>
      </c>
      <c r="O271" s="23" t="s">
        <v>947</v>
      </c>
      <c r="P271" s="23" t="s">
        <v>2472</v>
      </c>
      <c r="Q271" s="23"/>
      <c r="R271" s="26">
        <v>41970.833333333336</v>
      </c>
      <c r="S271" s="23">
        <v>80000</v>
      </c>
      <c r="T271" s="23" t="s">
        <v>281</v>
      </c>
      <c r="U271" s="23" t="s">
        <v>3593</v>
      </c>
      <c r="V271" s="23" t="s">
        <v>1698</v>
      </c>
      <c r="W271" s="23">
        <v>41971</v>
      </c>
      <c r="X271" s="23" t="s">
        <v>274</v>
      </c>
      <c r="Y271" s="23">
        <v>80000</v>
      </c>
      <c r="Z271" s="23"/>
      <c r="AA271" s="23">
        <v>41971</v>
      </c>
      <c r="AB271" s="23">
        <v>-80000</v>
      </c>
    </row>
    <row r="272" spans="1:28" x14ac:dyDescent="0.25">
      <c r="A272" s="23" t="s">
        <v>2453</v>
      </c>
      <c r="B272" s="23">
        <v>200000003</v>
      </c>
      <c r="C272" s="26">
        <v>41905.776909722219</v>
      </c>
      <c r="D272" s="26">
        <v>41933.569363425922</v>
      </c>
      <c r="E272" s="26"/>
      <c r="F272" s="23">
        <v>0</v>
      </c>
      <c r="G272" s="23">
        <v>1</v>
      </c>
      <c r="H272" s="23">
        <v>200000003</v>
      </c>
      <c r="I272" s="23" t="s">
        <v>2454</v>
      </c>
      <c r="J272" s="23">
        <v>200000001</v>
      </c>
      <c r="K272" s="23"/>
      <c r="L272" s="23" t="s">
        <v>2453</v>
      </c>
      <c r="M272" s="23" t="s">
        <v>2217</v>
      </c>
      <c r="N272" s="23" t="s">
        <v>2131</v>
      </c>
      <c r="O272" s="23" t="s">
        <v>2132</v>
      </c>
      <c r="P272" s="23" t="s">
        <v>2795</v>
      </c>
      <c r="Q272" s="23"/>
      <c r="R272" s="26">
        <v>41862.833333333336</v>
      </c>
      <c r="S272" s="23">
        <v>800</v>
      </c>
      <c r="T272" s="23" t="s">
        <v>281</v>
      </c>
      <c r="U272" s="23" t="s">
        <v>284</v>
      </c>
      <c r="V272" s="23" t="s">
        <v>1699</v>
      </c>
      <c r="W272" s="23">
        <v>41863</v>
      </c>
      <c r="X272" s="23" t="s">
        <v>192</v>
      </c>
      <c r="Y272" s="23">
        <v>800</v>
      </c>
      <c r="Z272" s="23"/>
      <c r="AA272" s="23">
        <v>41863</v>
      </c>
      <c r="AB272" s="23">
        <v>-800</v>
      </c>
    </row>
    <row r="273" spans="1:28" x14ac:dyDescent="0.25">
      <c r="A273" s="23" t="s">
        <v>585</v>
      </c>
      <c r="B273" s="23">
        <v>200000000</v>
      </c>
      <c r="C273" s="26">
        <v>41851.444560185184</v>
      </c>
      <c r="D273" s="26">
        <v>41933.543240740742</v>
      </c>
      <c r="E273" s="26"/>
      <c r="F273" s="23">
        <v>0</v>
      </c>
      <c r="G273" s="23">
        <v>1</v>
      </c>
      <c r="H273" s="23">
        <v>200000000</v>
      </c>
      <c r="I273" s="23" t="s">
        <v>586</v>
      </c>
      <c r="J273" s="23">
        <v>200000001</v>
      </c>
      <c r="K273" s="23"/>
      <c r="L273" s="23" t="s">
        <v>585</v>
      </c>
      <c r="M273" s="23" t="s">
        <v>587</v>
      </c>
      <c r="N273" s="23" t="s">
        <v>395</v>
      </c>
      <c r="O273" s="23" t="s">
        <v>322</v>
      </c>
      <c r="P273" s="23" t="s">
        <v>742</v>
      </c>
      <c r="Q273" s="23"/>
      <c r="R273" s="26">
        <v>41879.833333333336</v>
      </c>
      <c r="S273" s="23">
        <v>13926</v>
      </c>
      <c r="T273" s="23" t="s">
        <v>281</v>
      </c>
      <c r="U273" s="23" t="s">
        <v>283</v>
      </c>
      <c r="V273" s="23" t="s">
        <v>1698</v>
      </c>
      <c r="W273" s="23">
        <v>41880</v>
      </c>
      <c r="X273" s="23" t="s">
        <v>185</v>
      </c>
      <c r="Y273" s="23">
        <v>13926</v>
      </c>
      <c r="Z273" s="23"/>
      <c r="AA273" s="23">
        <v>41880</v>
      </c>
      <c r="AB273" s="23">
        <v>-13926</v>
      </c>
    </row>
    <row r="274" spans="1:28" x14ac:dyDescent="0.25">
      <c r="A274" s="23" t="s">
        <v>1247</v>
      </c>
      <c r="B274" s="23">
        <v>200000001</v>
      </c>
      <c r="C274" s="26">
        <v>41876.247939814813</v>
      </c>
      <c r="D274" s="26">
        <v>41933.569398148145</v>
      </c>
      <c r="E274" s="26"/>
      <c r="F274" s="23">
        <v>0</v>
      </c>
      <c r="G274" s="23">
        <v>1</v>
      </c>
      <c r="H274" s="23">
        <v>200000003</v>
      </c>
      <c r="I274" s="23" t="s">
        <v>1248</v>
      </c>
      <c r="J274" s="23">
        <v>200000000</v>
      </c>
      <c r="K274" s="23"/>
      <c r="L274" s="23" t="s">
        <v>1247</v>
      </c>
      <c r="M274" s="23" t="s">
        <v>1249</v>
      </c>
      <c r="N274" s="23" t="s">
        <v>977</v>
      </c>
      <c r="O274" s="23" t="s">
        <v>978</v>
      </c>
      <c r="P274" s="23" t="s">
        <v>1250</v>
      </c>
      <c r="Q274" s="23">
        <v>100</v>
      </c>
      <c r="R274" s="26">
        <v>41771.833333333336</v>
      </c>
      <c r="S274" s="23">
        <v>85631.19</v>
      </c>
      <c r="T274" s="23" t="s">
        <v>280</v>
      </c>
      <c r="U274" s="23" t="s">
        <v>282</v>
      </c>
      <c r="V274" s="23" t="s">
        <v>1699</v>
      </c>
      <c r="W274" s="23">
        <v>41772</v>
      </c>
      <c r="X274" s="23" t="s">
        <v>181</v>
      </c>
      <c r="Y274" s="23"/>
      <c r="Z274" s="23">
        <v>85631.19</v>
      </c>
      <c r="AA274" s="23">
        <v>41772</v>
      </c>
      <c r="AB274" s="23">
        <v>85631.19</v>
      </c>
    </row>
    <row r="275" spans="1:28" x14ac:dyDescent="0.25">
      <c r="A275" s="23" t="s">
        <v>2174</v>
      </c>
      <c r="B275" s="23">
        <v>200000001</v>
      </c>
      <c r="C275" s="26">
        <v>41907.241701388892</v>
      </c>
      <c r="D275" s="26">
        <v>41933.569351851853</v>
      </c>
      <c r="E275" s="26"/>
      <c r="F275" s="23">
        <v>0</v>
      </c>
      <c r="G275" s="23">
        <v>1</v>
      </c>
      <c r="H275" s="23">
        <v>200000003</v>
      </c>
      <c r="I275" s="23" t="s">
        <v>2175</v>
      </c>
      <c r="J275" s="23">
        <v>200000000</v>
      </c>
      <c r="K275" s="23"/>
      <c r="L275" s="23" t="s">
        <v>2174</v>
      </c>
      <c r="M275" s="23" t="s">
        <v>2176</v>
      </c>
      <c r="N275" s="23" t="s">
        <v>1727</v>
      </c>
      <c r="O275" s="23" t="s">
        <v>1728</v>
      </c>
      <c r="P275" s="23" t="s">
        <v>2177</v>
      </c>
      <c r="Q275" s="23"/>
      <c r="R275" s="26">
        <v>41927.833333333336</v>
      </c>
      <c r="S275" s="23">
        <v>69775.199999999997</v>
      </c>
      <c r="T275" s="23" t="s">
        <v>280</v>
      </c>
      <c r="U275" s="23" t="s">
        <v>282</v>
      </c>
      <c r="V275" s="23" t="s">
        <v>1699</v>
      </c>
      <c r="W275" s="23">
        <v>41928</v>
      </c>
      <c r="X275" s="23" t="s">
        <v>181</v>
      </c>
      <c r="Y275" s="23"/>
      <c r="Z275" s="23">
        <v>69775.199999999997</v>
      </c>
      <c r="AA275" s="23">
        <v>41928</v>
      </c>
      <c r="AB275" s="23">
        <v>69775.199999999997</v>
      </c>
    </row>
    <row r="276" spans="1:28" x14ac:dyDescent="0.25">
      <c r="A276" s="23" t="s">
        <v>1012</v>
      </c>
      <c r="B276" s="23">
        <v>200000001</v>
      </c>
      <c r="C276" s="26">
        <v>41866.489837962959</v>
      </c>
      <c r="D276" s="26">
        <v>41933.569444444445</v>
      </c>
      <c r="E276" s="26"/>
      <c r="F276" s="23">
        <v>0</v>
      </c>
      <c r="G276" s="23">
        <v>1</v>
      </c>
      <c r="H276" s="23">
        <v>200000000</v>
      </c>
      <c r="I276" s="23" t="s">
        <v>1013</v>
      </c>
      <c r="J276" s="23">
        <v>200000000</v>
      </c>
      <c r="K276" s="23"/>
      <c r="L276" s="23" t="s">
        <v>1012</v>
      </c>
      <c r="M276" s="23" t="s">
        <v>1014</v>
      </c>
      <c r="N276" s="23" t="s">
        <v>373</v>
      </c>
      <c r="O276" s="23" t="s">
        <v>337</v>
      </c>
      <c r="P276" s="23" t="s">
        <v>1015</v>
      </c>
      <c r="Q276" s="23"/>
      <c r="R276" s="26">
        <v>41854.833333333336</v>
      </c>
      <c r="S276" s="23">
        <v>45720</v>
      </c>
      <c r="T276" s="23" t="s">
        <v>280</v>
      </c>
      <c r="U276" s="23" t="s">
        <v>282</v>
      </c>
      <c r="V276" s="23" t="s">
        <v>1698</v>
      </c>
      <c r="W276" s="23">
        <v>41855</v>
      </c>
      <c r="X276" s="23" t="s">
        <v>181</v>
      </c>
      <c r="Y276" s="23"/>
      <c r="Z276" s="23">
        <v>45720</v>
      </c>
      <c r="AA276" s="23">
        <v>41855</v>
      </c>
      <c r="AB276" s="23">
        <v>45720</v>
      </c>
    </row>
    <row r="277" spans="1:28" x14ac:dyDescent="0.25">
      <c r="A277" s="23" t="s">
        <v>680</v>
      </c>
      <c r="B277" s="23">
        <v>200000000</v>
      </c>
      <c r="C277" s="26">
        <v>41932.351701388892</v>
      </c>
      <c r="D277" s="26">
        <v>41950.388287037036</v>
      </c>
      <c r="E277" s="26"/>
      <c r="F277" s="23">
        <v>0</v>
      </c>
      <c r="G277" s="23">
        <v>1</v>
      </c>
      <c r="H277" s="23">
        <v>100000000</v>
      </c>
      <c r="I277" s="23" t="s">
        <v>2255</v>
      </c>
      <c r="J277" s="23">
        <v>200000001</v>
      </c>
      <c r="K277" s="23"/>
      <c r="L277" s="23" t="s">
        <v>680</v>
      </c>
      <c r="M277" s="23" t="s">
        <v>681</v>
      </c>
      <c r="N277" s="23" t="s">
        <v>1800</v>
      </c>
      <c r="O277" s="23" t="s">
        <v>1801</v>
      </c>
      <c r="P277" s="23" t="s">
        <v>2256</v>
      </c>
      <c r="Q277" s="23"/>
      <c r="R277" s="26">
        <v>41941.833333333336</v>
      </c>
      <c r="S277" s="23">
        <v>16453.09</v>
      </c>
      <c r="T277" s="23" t="s">
        <v>281</v>
      </c>
      <c r="U277" s="23" t="s">
        <v>283</v>
      </c>
      <c r="V277" s="23" t="s">
        <v>1701</v>
      </c>
      <c r="W277" s="23">
        <v>41942</v>
      </c>
      <c r="X277" s="23" t="s">
        <v>185</v>
      </c>
      <c r="Y277" s="23">
        <v>16453.09</v>
      </c>
      <c r="Z277" s="23"/>
      <c r="AA277" s="23">
        <v>41942</v>
      </c>
      <c r="AB277" s="23">
        <v>-16453.09</v>
      </c>
    </row>
    <row r="278" spans="1:28" x14ac:dyDescent="0.25">
      <c r="A278" s="23" t="s">
        <v>1752</v>
      </c>
      <c r="B278" s="23">
        <v>200000005</v>
      </c>
      <c r="C278" s="26">
        <v>41919.485208333332</v>
      </c>
      <c r="D278" s="26">
        <v>41933.569351851853</v>
      </c>
      <c r="E278" s="26"/>
      <c r="F278" s="23">
        <v>0</v>
      </c>
      <c r="G278" s="23">
        <v>1</v>
      </c>
      <c r="H278" s="23">
        <v>200000006</v>
      </c>
      <c r="I278" s="23" t="s">
        <v>1753</v>
      </c>
      <c r="J278" s="23">
        <v>200000000</v>
      </c>
      <c r="K278" s="23"/>
      <c r="L278" s="23" t="s">
        <v>1752</v>
      </c>
      <c r="M278" s="23" t="s">
        <v>1754</v>
      </c>
      <c r="N278" s="23" t="s">
        <v>1800</v>
      </c>
      <c r="O278" s="23" t="s">
        <v>1801</v>
      </c>
      <c r="P278" s="23" t="s">
        <v>2494</v>
      </c>
      <c r="Q278" s="23"/>
      <c r="R278" s="26">
        <v>42003.833333333336</v>
      </c>
      <c r="S278" s="23">
        <v>83117</v>
      </c>
      <c r="T278" s="23" t="s">
        <v>280</v>
      </c>
      <c r="U278" s="23" t="s">
        <v>1703</v>
      </c>
      <c r="V278" s="23" t="s">
        <v>1706</v>
      </c>
      <c r="W278" s="23">
        <v>42004</v>
      </c>
      <c r="X278" s="23" t="s">
        <v>1694</v>
      </c>
      <c r="Y278" s="23"/>
      <c r="Z278" s="23">
        <v>74805.3</v>
      </c>
      <c r="AA278" s="23">
        <v>42004</v>
      </c>
      <c r="AB278" s="23">
        <v>83117</v>
      </c>
    </row>
    <row r="279" spans="1:28" x14ac:dyDescent="0.25">
      <c r="A279" s="23" t="s">
        <v>956</v>
      </c>
      <c r="B279" s="23">
        <v>200000001</v>
      </c>
      <c r="C279" s="26">
        <v>41865.513703703706</v>
      </c>
      <c r="D279" s="26">
        <v>41933.569444444445</v>
      </c>
      <c r="E279" s="26"/>
      <c r="F279" s="23">
        <v>0</v>
      </c>
      <c r="G279" s="23">
        <v>1</v>
      </c>
      <c r="H279" s="23">
        <v>200000000</v>
      </c>
      <c r="I279" s="23" t="s">
        <v>957</v>
      </c>
      <c r="J279" s="23">
        <v>200000000</v>
      </c>
      <c r="K279" s="23"/>
      <c r="L279" s="23" t="s">
        <v>956</v>
      </c>
      <c r="M279" s="23" t="s">
        <v>958</v>
      </c>
      <c r="N279" s="23" t="s">
        <v>770</v>
      </c>
      <c r="O279" s="23" t="s">
        <v>289</v>
      </c>
      <c r="P279" s="23" t="s">
        <v>959</v>
      </c>
      <c r="Q279" s="23"/>
      <c r="R279" s="26">
        <v>41865.833333333336</v>
      </c>
      <c r="S279" s="23">
        <v>2950</v>
      </c>
      <c r="T279" s="23" t="s">
        <v>280</v>
      </c>
      <c r="U279" s="23" t="s">
        <v>282</v>
      </c>
      <c r="V279" s="23" t="s">
        <v>1698</v>
      </c>
      <c r="W279" s="23">
        <v>41866</v>
      </c>
      <c r="X279" s="23" t="s">
        <v>181</v>
      </c>
      <c r="Y279" s="23"/>
      <c r="Z279" s="23">
        <v>2950</v>
      </c>
      <c r="AA279" s="23">
        <v>41866</v>
      </c>
      <c r="AB279" s="23">
        <v>2950</v>
      </c>
    </row>
    <row r="280" spans="1:28" x14ac:dyDescent="0.25">
      <c r="A280" s="23" t="s">
        <v>3115</v>
      </c>
      <c r="B280" s="23">
        <v>200000001</v>
      </c>
      <c r="C280" s="26">
        <v>41936.392754629633</v>
      </c>
      <c r="D280" s="26">
        <v>41936.392754629633</v>
      </c>
      <c r="E280" s="26"/>
      <c r="F280" s="23">
        <v>0</v>
      </c>
      <c r="G280" s="23">
        <v>1</v>
      </c>
      <c r="H280" s="23">
        <v>200000000</v>
      </c>
      <c r="I280" s="23" t="s">
        <v>3116</v>
      </c>
      <c r="J280" s="23">
        <v>200000000</v>
      </c>
      <c r="K280" s="23"/>
      <c r="L280" s="23" t="s">
        <v>3115</v>
      </c>
      <c r="M280" s="23" t="s">
        <v>3117</v>
      </c>
      <c r="N280" s="23" t="s">
        <v>2390</v>
      </c>
      <c r="O280" s="23" t="s">
        <v>2391</v>
      </c>
      <c r="P280" s="23" t="s">
        <v>3193</v>
      </c>
      <c r="Q280" s="23"/>
      <c r="R280" s="26">
        <v>41927.833333333336</v>
      </c>
      <c r="S280" s="23">
        <v>9262.2000000000007</v>
      </c>
      <c r="T280" s="23" t="s">
        <v>280</v>
      </c>
      <c r="U280" s="23" t="s">
        <v>282</v>
      </c>
      <c r="V280" s="23" t="s">
        <v>1698</v>
      </c>
      <c r="W280" s="23">
        <v>41928</v>
      </c>
      <c r="X280" s="23" t="s">
        <v>181</v>
      </c>
      <c r="Y280" s="23"/>
      <c r="Z280" s="23">
        <v>9262.2000000000007</v>
      </c>
      <c r="AA280" s="23">
        <v>41928</v>
      </c>
      <c r="AB280" s="23">
        <v>9262.2000000000007</v>
      </c>
    </row>
    <row r="281" spans="1:28" x14ac:dyDescent="0.25">
      <c r="A281" s="23" t="s">
        <v>963</v>
      </c>
      <c r="B281" s="23">
        <v>200000001</v>
      </c>
      <c r="C281" s="26">
        <v>41956.546736111108</v>
      </c>
      <c r="D281" s="26">
        <v>41956.546736111108</v>
      </c>
      <c r="E281" s="26"/>
      <c r="F281" s="23">
        <v>0</v>
      </c>
      <c r="G281" s="23">
        <v>1</v>
      </c>
      <c r="H281" s="23">
        <v>200000000</v>
      </c>
      <c r="I281" s="23" t="s">
        <v>2848</v>
      </c>
      <c r="J281" s="23">
        <v>200000000</v>
      </c>
      <c r="K281" s="23"/>
      <c r="L281" s="23" t="s">
        <v>963</v>
      </c>
      <c r="M281" s="23" t="s">
        <v>964</v>
      </c>
      <c r="N281" s="23" t="s">
        <v>530</v>
      </c>
      <c r="O281" s="23" t="s">
        <v>293</v>
      </c>
      <c r="P281" s="23" t="s">
        <v>3544</v>
      </c>
      <c r="Q281" s="23"/>
      <c r="R281" s="26">
        <v>41848.833333333336</v>
      </c>
      <c r="S281" s="23">
        <v>31821.91</v>
      </c>
      <c r="T281" s="23" t="s">
        <v>280</v>
      </c>
      <c r="U281" s="23" t="s">
        <v>282</v>
      </c>
      <c r="V281" s="23" t="s">
        <v>1698</v>
      </c>
      <c r="W281" s="23">
        <v>41849</v>
      </c>
      <c r="X281" s="23" t="s">
        <v>181</v>
      </c>
      <c r="Y281" s="23"/>
      <c r="Z281" s="23">
        <v>31821.91</v>
      </c>
      <c r="AA281" s="23">
        <v>41849</v>
      </c>
      <c r="AB281" s="23">
        <v>31821.91</v>
      </c>
    </row>
    <row r="282" spans="1:28" x14ac:dyDescent="0.25">
      <c r="A282" s="23" t="s">
        <v>2759</v>
      </c>
      <c r="B282" s="23">
        <v>200000001</v>
      </c>
      <c r="C282" s="26">
        <v>41911.465567129628</v>
      </c>
      <c r="D282" s="26">
        <v>41933.569351851853</v>
      </c>
      <c r="E282" s="26"/>
      <c r="F282" s="23">
        <v>0</v>
      </c>
      <c r="G282" s="23">
        <v>1</v>
      </c>
      <c r="H282" s="23">
        <v>200000003</v>
      </c>
      <c r="I282" s="23" t="s">
        <v>2760</v>
      </c>
      <c r="J282" s="23">
        <v>200000000</v>
      </c>
      <c r="K282" s="23"/>
      <c r="L282" s="23" t="s">
        <v>2759</v>
      </c>
      <c r="M282" s="23" t="s">
        <v>2761</v>
      </c>
      <c r="N282" s="23" t="s">
        <v>2762</v>
      </c>
      <c r="O282" s="23" t="s">
        <v>2763</v>
      </c>
      <c r="P282" s="23" t="s">
        <v>2764</v>
      </c>
      <c r="Q282" s="23"/>
      <c r="R282" s="26">
        <v>41910.833333333336</v>
      </c>
      <c r="S282" s="23">
        <v>5600</v>
      </c>
      <c r="T282" s="23" t="s">
        <v>280</v>
      </c>
      <c r="U282" s="23" t="s">
        <v>282</v>
      </c>
      <c r="V282" s="23" t="s">
        <v>1699</v>
      </c>
      <c r="W282" s="23">
        <v>41911</v>
      </c>
      <c r="X282" s="23" t="s">
        <v>181</v>
      </c>
      <c r="Y282" s="23"/>
      <c r="Z282" s="23">
        <v>5600</v>
      </c>
      <c r="AA282" s="23">
        <v>41911</v>
      </c>
      <c r="AB282" s="23">
        <v>5600</v>
      </c>
    </row>
    <row r="283" spans="1:28" x14ac:dyDescent="0.25">
      <c r="A283" s="23" t="s">
        <v>680</v>
      </c>
      <c r="B283" s="23">
        <v>200000001</v>
      </c>
      <c r="C283" s="26">
        <v>41827.534884259258</v>
      </c>
      <c r="D283" s="26">
        <v>41933.569479166668</v>
      </c>
      <c r="E283" s="26"/>
      <c r="F283" s="23">
        <v>0</v>
      </c>
      <c r="G283" s="23">
        <v>1</v>
      </c>
      <c r="H283" s="23">
        <v>200000000</v>
      </c>
      <c r="I283" s="23" t="s">
        <v>2255</v>
      </c>
      <c r="J283" s="23">
        <v>200000000</v>
      </c>
      <c r="K283" s="23"/>
      <c r="L283" s="23" t="s">
        <v>680</v>
      </c>
      <c r="M283" s="23" t="s">
        <v>681</v>
      </c>
      <c r="N283" s="23" t="s">
        <v>946</v>
      </c>
      <c r="O283" s="23" t="s">
        <v>947</v>
      </c>
      <c r="P283" s="23" t="s">
        <v>682</v>
      </c>
      <c r="Q283" s="23"/>
      <c r="R283" s="26">
        <v>41868.833333333336</v>
      </c>
      <c r="S283" s="23">
        <v>25025</v>
      </c>
      <c r="T283" s="23" t="s">
        <v>280</v>
      </c>
      <c r="U283" s="23" t="s">
        <v>282</v>
      </c>
      <c r="V283" s="23" t="s">
        <v>1698</v>
      </c>
      <c r="W283" s="23">
        <v>41869</v>
      </c>
      <c r="X283" s="23" t="s">
        <v>181</v>
      </c>
      <c r="Y283" s="23"/>
      <c r="Z283" s="23">
        <v>25025</v>
      </c>
      <c r="AA283" s="23">
        <v>41869</v>
      </c>
      <c r="AB283" s="23">
        <v>25025</v>
      </c>
    </row>
    <row r="284" spans="1:28" x14ac:dyDescent="0.25">
      <c r="A284" s="23" t="s">
        <v>3303</v>
      </c>
      <c r="B284" s="23">
        <v>200000001</v>
      </c>
      <c r="C284" s="26">
        <v>41936.383958333332</v>
      </c>
      <c r="D284" s="26">
        <v>41936.383958333332</v>
      </c>
      <c r="E284" s="26"/>
      <c r="F284" s="23">
        <v>0</v>
      </c>
      <c r="G284" s="23">
        <v>1</v>
      </c>
      <c r="H284" s="23">
        <v>200000003</v>
      </c>
      <c r="I284" s="23" t="s">
        <v>3304</v>
      </c>
      <c r="J284" s="23">
        <v>200000000</v>
      </c>
      <c r="K284" s="23"/>
      <c r="L284" s="23" t="s">
        <v>3303</v>
      </c>
      <c r="M284" s="23" t="s">
        <v>3305</v>
      </c>
      <c r="N284" s="23" t="s">
        <v>544</v>
      </c>
      <c r="O284" s="23" t="s">
        <v>263</v>
      </c>
      <c r="P284" s="23" t="s">
        <v>3306</v>
      </c>
      <c r="Q284" s="23"/>
      <c r="R284" s="26">
        <v>41942.833333333336</v>
      </c>
      <c r="S284" s="23">
        <v>499</v>
      </c>
      <c r="T284" s="23" t="s">
        <v>280</v>
      </c>
      <c r="U284" s="23" t="s">
        <v>282</v>
      </c>
      <c r="V284" s="23" t="s">
        <v>1699</v>
      </c>
      <c r="W284" s="23">
        <v>41943</v>
      </c>
      <c r="X284" s="23" t="s">
        <v>181</v>
      </c>
      <c r="Y284" s="23"/>
      <c r="Z284" s="23">
        <v>499</v>
      </c>
      <c r="AA284" s="23">
        <v>41943</v>
      </c>
      <c r="AB284" s="23">
        <v>499</v>
      </c>
    </row>
    <row r="285" spans="1:28" x14ac:dyDescent="0.25">
      <c r="A285" s="23"/>
      <c r="B285" s="23">
        <v>200000001</v>
      </c>
      <c r="C285" s="26">
        <v>41808.813356481478</v>
      </c>
      <c r="D285" s="26">
        <v>41933.57366898148</v>
      </c>
      <c r="E285" s="26"/>
      <c r="F285" s="23">
        <v>0</v>
      </c>
      <c r="G285" s="23">
        <v>1</v>
      </c>
      <c r="H285" s="23">
        <v>200000000</v>
      </c>
      <c r="I285" s="23"/>
      <c r="J285" s="23">
        <v>200000000</v>
      </c>
      <c r="K285" s="23"/>
      <c r="L285" s="23"/>
      <c r="M285" s="23"/>
      <c r="N285" s="23" t="s">
        <v>473</v>
      </c>
      <c r="O285" s="23" t="s">
        <v>262</v>
      </c>
      <c r="P285" s="23" t="s">
        <v>498</v>
      </c>
      <c r="Q285" s="23">
        <v>16.66</v>
      </c>
      <c r="R285" s="26">
        <v>41850.833333333336</v>
      </c>
      <c r="S285" s="23">
        <v>181720</v>
      </c>
      <c r="T285" s="23" t="s">
        <v>280</v>
      </c>
      <c r="U285" s="23" t="s">
        <v>282</v>
      </c>
      <c r="V285" s="23" t="s">
        <v>1698</v>
      </c>
      <c r="W285" s="23">
        <v>41851</v>
      </c>
      <c r="X285" s="23" t="s">
        <v>181</v>
      </c>
      <c r="Y285" s="23"/>
      <c r="Z285" s="23">
        <v>181720</v>
      </c>
      <c r="AA285" s="23">
        <v>41851</v>
      </c>
      <c r="AB285" s="23">
        <v>181720</v>
      </c>
    </row>
    <row r="286" spans="1:28" x14ac:dyDescent="0.25">
      <c r="A286" s="23" t="s">
        <v>757</v>
      </c>
      <c r="B286" s="23">
        <v>200000001</v>
      </c>
      <c r="C286" s="26">
        <v>41858.631469907406</v>
      </c>
      <c r="D286" s="26">
        <v>41933.569490740738</v>
      </c>
      <c r="E286" s="26"/>
      <c r="F286" s="23">
        <v>0</v>
      </c>
      <c r="G286" s="23">
        <v>1</v>
      </c>
      <c r="H286" s="23">
        <v>200000000</v>
      </c>
      <c r="I286" s="23"/>
      <c r="J286" s="23">
        <v>200000000</v>
      </c>
      <c r="K286" s="23"/>
      <c r="L286" s="23" t="s">
        <v>757</v>
      </c>
      <c r="M286" s="23" t="s">
        <v>758</v>
      </c>
      <c r="N286" s="23" t="s">
        <v>563</v>
      </c>
      <c r="O286" s="23" t="s">
        <v>335</v>
      </c>
      <c r="P286" s="23" t="s">
        <v>759</v>
      </c>
      <c r="Q286" s="23"/>
      <c r="R286" s="26">
        <v>42033.833333333336</v>
      </c>
      <c r="S286" s="23">
        <v>445000</v>
      </c>
      <c r="T286" s="23" t="s">
        <v>280</v>
      </c>
      <c r="U286" s="23" t="s">
        <v>282</v>
      </c>
      <c r="V286" s="23" t="s">
        <v>1698</v>
      </c>
      <c r="W286" s="23">
        <v>42034</v>
      </c>
      <c r="X286" s="23" t="s">
        <v>181</v>
      </c>
      <c r="Y286" s="23"/>
      <c r="Z286" s="23">
        <v>445000</v>
      </c>
      <c r="AA286" s="23">
        <v>42034</v>
      </c>
      <c r="AB286" s="23">
        <v>445000</v>
      </c>
    </row>
    <row r="287" spans="1:28" x14ac:dyDescent="0.25">
      <c r="A287" s="23" t="s">
        <v>1103</v>
      </c>
      <c r="B287" s="23">
        <v>200000003</v>
      </c>
      <c r="C287" s="26">
        <v>41872.317129629628</v>
      </c>
      <c r="D287" s="26">
        <v>41933.569444444445</v>
      </c>
      <c r="E287" s="26"/>
      <c r="F287" s="23">
        <v>0</v>
      </c>
      <c r="G287" s="23">
        <v>1</v>
      </c>
      <c r="H287" s="23">
        <v>200000000</v>
      </c>
      <c r="I287" s="23" t="s">
        <v>1104</v>
      </c>
      <c r="J287" s="23">
        <v>200000001</v>
      </c>
      <c r="K287" s="23"/>
      <c r="L287" s="23" t="s">
        <v>1103</v>
      </c>
      <c r="M287" s="23" t="s">
        <v>1105</v>
      </c>
      <c r="N287" s="23"/>
      <c r="O287" s="23"/>
      <c r="P287" s="23" t="s">
        <v>1350</v>
      </c>
      <c r="Q287" s="23"/>
      <c r="R287" s="26"/>
      <c r="S287" s="23">
        <v>7396.76</v>
      </c>
      <c r="T287" s="23" t="s">
        <v>281</v>
      </c>
      <c r="U287" s="23" t="s">
        <v>284</v>
      </c>
      <c r="V287" s="23" t="s">
        <v>1698</v>
      </c>
      <c r="W287" s="23"/>
      <c r="X287" s="23" t="s">
        <v>192</v>
      </c>
      <c r="Y287" s="23">
        <v>7396.76</v>
      </c>
      <c r="Z287" s="23"/>
      <c r="AA287" s="23"/>
      <c r="AB287" s="23">
        <v>-7396.76</v>
      </c>
    </row>
    <row r="288" spans="1:28" x14ac:dyDescent="0.25">
      <c r="A288" s="23" t="s">
        <v>1811</v>
      </c>
      <c r="B288" s="23">
        <v>200000003</v>
      </c>
      <c r="C288" s="26">
        <v>41913.32402777778</v>
      </c>
      <c r="D288" s="26">
        <v>41933.569594907407</v>
      </c>
      <c r="E288" s="26"/>
      <c r="F288" s="23">
        <v>0</v>
      </c>
      <c r="G288" s="23">
        <v>1</v>
      </c>
      <c r="H288" s="23">
        <v>100000000</v>
      </c>
      <c r="I288" s="23" t="s">
        <v>1812</v>
      </c>
      <c r="J288" s="23">
        <v>200000001</v>
      </c>
      <c r="K288" s="23"/>
      <c r="L288" s="23" t="s">
        <v>1811</v>
      </c>
      <c r="M288" s="23" t="s">
        <v>1813</v>
      </c>
      <c r="N288" s="23" t="s">
        <v>541</v>
      </c>
      <c r="O288" s="23" t="s">
        <v>347</v>
      </c>
      <c r="P288" s="23" t="s">
        <v>2421</v>
      </c>
      <c r="Q288" s="23"/>
      <c r="R288" s="26">
        <v>41897.833333333336</v>
      </c>
      <c r="S288" s="23">
        <v>400</v>
      </c>
      <c r="T288" s="23" t="s">
        <v>281</v>
      </c>
      <c r="U288" s="23" t="s">
        <v>284</v>
      </c>
      <c r="V288" s="23" t="s">
        <v>1701</v>
      </c>
      <c r="W288" s="23">
        <v>41898</v>
      </c>
      <c r="X288" s="23" t="s">
        <v>192</v>
      </c>
      <c r="Y288" s="23">
        <v>400</v>
      </c>
      <c r="Z288" s="23"/>
      <c r="AA288" s="23">
        <v>41898</v>
      </c>
      <c r="AB288" s="23">
        <v>-400</v>
      </c>
    </row>
    <row r="289" spans="1:28" x14ac:dyDescent="0.25">
      <c r="A289" s="23" t="s">
        <v>3146</v>
      </c>
      <c r="B289" s="23">
        <v>200000001</v>
      </c>
      <c r="C289" s="26">
        <v>41957.373773148145</v>
      </c>
      <c r="D289" s="26">
        <v>41957.373773148145</v>
      </c>
      <c r="E289" s="26"/>
      <c r="F289" s="23">
        <v>0</v>
      </c>
      <c r="G289" s="23">
        <v>1</v>
      </c>
      <c r="H289" s="23">
        <v>100000000</v>
      </c>
      <c r="I289" s="23" t="s">
        <v>3147</v>
      </c>
      <c r="J289" s="23">
        <v>200000000</v>
      </c>
      <c r="K289" s="23"/>
      <c r="L289" s="23" t="s">
        <v>3146</v>
      </c>
      <c r="M289" s="23" t="s">
        <v>3148</v>
      </c>
      <c r="N289" s="23" t="s">
        <v>1903</v>
      </c>
      <c r="O289" s="23" t="s">
        <v>1904</v>
      </c>
      <c r="P289" s="23" t="s">
        <v>3537</v>
      </c>
      <c r="Q289" s="23"/>
      <c r="R289" s="26">
        <v>41994.833333333336</v>
      </c>
      <c r="S289" s="23">
        <v>211019</v>
      </c>
      <c r="T289" s="23" t="s">
        <v>280</v>
      </c>
      <c r="U289" s="23" t="s">
        <v>282</v>
      </c>
      <c r="V289" s="23" t="s">
        <v>1701</v>
      </c>
      <c r="W289" s="23">
        <v>41995</v>
      </c>
      <c r="X289" s="23" t="s">
        <v>181</v>
      </c>
      <c r="Y289" s="23"/>
      <c r="Z289" s="23">
        <v>211019</v>
      </c>
      <c r="AA289" s="23">
        <v>41995</v>
      </c>
      <c r="AB289" s="23">
        <v>211019</v>
      </c>
    </row>
    <row r="290" spans="1:28" x14ac:dyDescent="0.25">
      <c r="A290" s="23" t="s">
        <v>1394</v>
      </c>
      <c r="B290" s="23">
        <v>200000000</v>
      </c>
      <c r="C290" s="26">
        <v>41872.484525462962</v>
      </c>
      <c r="D290" s="26">
        <v>41933.542951388888</v>
      </c>
      <c r="E290" s="26"/>
      <c r="F290" s="23">
        <v>0</v>
      </c>
      <c r="G290" s="23">
        <v>1</v>
      </c>
      <c r="H290" s="23">
        <v>200000000</v>
      </c>
      <c r="I290" s="23" t="s">
        <v>1395</v>
      </c>
      <c r="J290" s="23">
        <v>200000001</v>
      </c>
      <c r="K290" s="23"/>
      <c r="L290" s="23" t="s">
        <v>1394</v>
      </c>
      <c r="M290" s="23" t="s">
        <v>1396</v>
      </c>
      <c r="N290" s="23" t="s">
        <v>490</v>
      </c>
      <c r="O290" s="23" t="s">
        <v>321</v>
      </c>
      <c r="P290" s="23" t="s">
        <v>1547</v>
      </c>
      <c r="Q290" s="23"/>
      <c r="R290" s="26">
        <v>41893.833333333336</v>
      </c>
      <c r="S290" s="23">
        <v>49353.71</v>
      </c>
      <c r="T290" s="23" t="s">
        <v>281</v>
      </c>
      <c r="U290" s="23" t="s">
        <v>283</v>
      </c>
      <c r="V290" s="23" t="s">
        <v>1698</v>
      </c>
      <c r="W290" s="23">
        <v>41894</v>
      </c>
      <c r="X290" s="23" t="s">
        <v>185</v>
      </c>
      <c r="Y290" s="23">
        <v>49353.71</v>
      </c>
      <c r="Z290" s="23"/>
      <c r="AA290" s="23">
        <v>41894</v>
      </c>
      <c r="AB290" s="23">
        <v>-49353.71</v>
      </c>
    </row>
    <row r="291" spans="1:28" x14ac:dyDescent="0.25">
      <c r="A291" s="23" t="s">
        <v>2359</v>
      </c>
      <c r="B291" s="23">
        <v>200000000</v>
      </c>
      <c r="C291" s="26">
        <v>41915.483217592591</v>
      </c>
      <c r="D291" s="26">
        <v>41933.54283564815</v>
      </c>
      <c r="E291" s="26"/>
      <c r="F291" s="23">
        <v>0</v>
      </c>
      <c r="G291" s="23">
        <v>1</v>
      </c>
      <c r="H291" s="23">
        <v>200000000</v>
      </c>
      <c r="I291" s="23" t="s">
        <v>2360</v>
      </c>
      <c r="J291" s="23">
        <v>200000001</v>
      </c>
      <c r="K291" s="23"/>
      <c r="L291" s="23" t="s">
        <v>2359</v>
      </c>
      <c r="M291" s="23" t="s">
        <v>90</v>
      </c>
      <c r="N291" s="23" t="s">
        <v>977</v>
      </c>
      <c r="O291" s="23" t="s">
        <v>978</v>
      </c>
      <c r="P291" s="23" t="s">
        <v>2699</v>
      </c>
      <c r="Q291" s="23"/>
      <c r="R291" s="26">
        <v>41890.833333333336</v>
      </c>
      <c r="S291" s="23">
        <v>62828.15</v>
      </c>
      <c r="T291" s="23" t="s">
        <v>281</v>
      </c>
      <c r="U291" s="23" t="s">
        <v>283</v>
      </c>
      <c r="V291" s="23" t="s">
        <v>1698</v>
      </c>
      <c r="W291" s="23">
        <v>41891</v>
      </c>
      <c r="X291" s="23" t="s">
        <v>185</v>
      </c>
      <c r="Y291" s="23">
        <v>62828.15</v>
      </c>
      <c r="Z291" s="23"/>
      <c r="AA291" s="23">
        <v>41891</v>
      </c>
      <c r="AB291" s="23">
        <v>-62828.15</v>
      </c>
    </row>
    <row r="292" spans="1:28" x14ac:dyDescent="0.25">
      <c r="A292" s="23" t="s">
        <v>464</v>
      </c>
      <c r="B292" s="23">
        <v>200000000</v>
      </c>
      <c r="C292" s="26">
        <v>41892.380358796298</v>
      </c>
      <c r="D292" s="26">
        <v>41933.543356481481</v>
      </c>
      <c r="E292" s="26"/>
      <c r="F292" s="23">
        <v>0</v>
      </c>
      <c r="G292" s="23">
        <v>1</v>
      </c>
      <c r="H292" s="23">
        <v>200000003</v>
      </c>
      <c r="I292" s="23" t="s">
        <v>2232</v>
      </c>
      <c r="J292" s="23">
        <v>200000001</v>
      </c>
      <c r="K292" s="23"/>
      <c r="L292" s="23" t="s">
        <v>464</v>
      </c>
      <c r="M292" s="23" t="s">
        <v>465</v>
      </c>
      <c r="N292" s="23" t="s">
        <v>395</v>
      </c>
      <c r="O292" s="23" t="s">
        <v>322</v>
      </c>
      <c r="P292" s="23" t="s">
        <v>2538</v>
      </c>
      <c r="Q292" s="23"/>
      <c r="R292" s="26"/>
      <c r="S292" s="23">
        <v>56558</v>
      </c>
      <c r="T292" s="23" t="s">
        <v>281</v>
      </c>
      <c r="U292" s="23" t="s">
        <v>283</v>
      </c>
      <c r="V292" s="23" t="s">
        <v>1699</v>
      </c>
      <c r="W292" s="23"/>
      <c r="X292" s="23" t="s">
        <v>185</v>
      </c>
      <c r="Y292" s="23">
        <v>56558</v>
      </c>
      <c r="Z292" s="23"/>
      <c r="AA292" s="23"/>
      <c r="AB292" s="23">
        <v>-56558</v>
      </c>
    </row>
    <row r="293" spans="1:28" x14ac:dyDescent="0.25">
      <c r="A293" s="23" t="s">
        <v>1553</v>
      </c>
      <c r="B293" s="23">
        <v>200000001</v>
      </c>
      <c r="C293" s="26">
        <v>41872.557916666665</v>
      </c>
      <c r="D293" s="26">
        <v>41933.56958333333</v>
      </c>
      <c r="E293" s="26"/>
      <c r="F293" s="23">
        <v>0</v>
      </c>
      <c r="G293" s="23">
        <v>1</v>
      </c>
      <c r="H293" s="23">
        <v>200000004</v>
      </c>
      <c r="I293" s="23" t="s">
        <v>1658</v>
      </c>
      <c r="J293" s="23">
        <v>200000000</v>
      </c>
      <c r="K293" s="23"/>
      <c r="L293" s="23" t="s">
        <v>1553</v>
      </c>
      <c r="M293" s="23" t="s">
        <v>1554</v>
      </c>
      <c r="N293" s="23" t="s">
        <v>1555</v>
      </c>
      <c r="O293" s="23" t="s">
        <v>1556</v>
      </c>
      <c r="P293" s="23" t="s">
        <v>1557</v>
      </c>
      <c r="Q293" s="23"/>
      <c r="R293" s="26"/>
      <c r="S293" s="23">
        <v>873303.6</v>
      </c>
      <c r="T293" s="23" t="s">
        <v>280</v>
      </c>
      <c r="U293" s="23" t="s">
        <v>282</v>
      </c>
      <c r="V293" s="23" t="s">
        <v>1700</v>
      </c>
      <c r="W293" s="23"/>
      <c r="X293" s="23" t="s">
        <v>181</v>
      </c>
      <c r="Y293" s="23"/>
      <c r="Z293" s="23">
        <v>873303.6</v>
      </c>
      <c r="AA293" s="23"/>
      <c r="AB293" s="23">
        <v>873303.6</v>
      </c>
    </row>
    <row r="294" spans="1:28" x14ac:dyDescent="0.25">
      <c r="A294" s="23" t="s">
        <v>1640</v>
      </c>
      <c r="B294" s="23">
        <v>200000000</v>
      </c>
      <c r="C294" s="26">
        <v>41871.304652777777</v>
      </c>
      <c r="D294" s="26">
        <v>41933.542962962965</v>
      </c>
      <c r="E294" s="26"/>
      <c r="F294" s="23">
        <v>0</v>
      </c>
      <c r="G294" s="23">
        <v>1</v>
      </c>
      <c r="H294" s="23">
        <v>200000003</v>
      </c>
      <c r="I294" s="23" t="s">
        <v>1641</v>
      </c>
      <c r="J294" s="23">
        <v>200000001</v>
      </c>
      <c r="K294" s="23"/>
      <c r="L294" s="23" t="s">
        <v>1640</v>
      </c>
      <c r="M294" s="23" t="s">
        <v>444</v>
      </c>
      <c r="N294" s="23" t="s">
        <v>395</v>
      </c>
      <c r="O294" s="23" t="s">
        <v>322</v>
      </c>
      <c r="P294" s="23" t="s">
        <v>1665</v>
      </c>
      <c r="Q294" s="23"/>
      <c r="R294" s="26"/>
      <c r="S294" s="23">
        <v>88870.5</v>
      </c>
      <c r="T294" s="23" t="s">
        <v>281</v>
      </c>
      <c r="U294" s="23" t="s">
        <v>283</v>
      </c>
      <c r="V294" s="23" t="s">
        <v>1699</v>
      </c>
      <c r="W294" s="23"/>
      <c r="X294" s="23" t="s">
        <v>185</v>
      </c>
      <c r="Y294" s="23">
        <v>88870.5</v>
      </c>
      <c r="Z294" s="23"/>
      <c r="AA294" s="23"/>
      <c r="AB294" s="23">
        <v>-88870.5</v>
      </c>
    </row>
    <row r="295" spans="1:28" x14ac:dyDescent="0.25">
      <c r="A295" s="23" t="s">
        <v>1357</v>
      </c>
      <c r="B295" s="23">
        <v>200000005</v>
      </c>
      <c r="C295" s="26">
        <v>41919.633287037039</v>
      </c>
      <c r="D295" s="26">
        <v>41933.569641203707</v>
      </c>
      <c r="E295" s="26"/>
      <c r="F295" s="23">
        <v>0</v>
      </c>
      <c r="G295" s="23">
        <v>1</v>
      </c>
      <c r="H295" s="23">
        <v>200000006</v>
      </c>
      <c r="I295" s="23" t="s">
        <v>1388</v>
      </c>
      <c r="J295" s="23">
        <v>200000000</v>
      </c>
      <c r="K295" s="23"/>
      <c r="L295" s="23" t="s">
        <v>1357</v>
      </c>
      <c r="M295" s="23" t="s">
        <v>1860</v>
      </c>
      <c r="N295" s="23" t="s">
        <v>1800</v>
      </c>
      <c r="O295" s="23" t="s">
        <v>1801</v>
      </c>
      <c r="P295" s="23" t="s">
        <v>2589</v>
      </c>
      <c r="Q295" s="23"/>
      <c r="R295" s="26">
        <v>41942.833333333336</v>
      </c>
      <c r="S295" s="23">
        <v>570.69000000000005</v>
      </c>
      <c r="T295" s="23" t="s">
        <v>280</v>
      </c>
      <c r="U295" s="23" t="s">
        <v>1703</v>
      </c>
      <c r="V295" s="23" t="s">
        <v>1706</v>
      </c>
      <c r="W295" s="23">
        <v>41943</v>
      </c>
      <c r="X295" s="23" t="s">
        <v>1694</v>
      </c>
      <c r="Y295" s="23"/>
      <c r="Z295" s="23">
        <v>513.62100000000009</v>
      </c>
      <c r="AA295" s="23">
        <v>41943</v>
      </c>
      <c r="AB295" s="23">
        <v>570.69000000000005</v>
      </c>
    </row>
    <row r="296" spans="1:28" x14ac:dyDescent="0.25">
      <c r="A296" s="23" t="s">
        <v>2525</v>
      </c>
      <c r="B296" s="23">
        <v>200000001</v>
      </c>
      <c r="C296" s="26">
        <v>41905.516435185185</v>
      </c>
      <c r="D296" s="26">
        <v>41933.569386574076</v>
      </c>
      <c r="E296" s="26"/>
      <c r="F296" s="23">
        <v>0</v>
      </c>
      <c r="G296" s="23">
        <v>1</v>
      </c>
      <c r="H296" s="23">
        <v>200000003</v>
      </c>
      <c r="I296" s="23" t="s">
        <v>2526</v>
      </c>
      <c r="J296" s="23">
        <v>200000000</v>
      </c>
      <c r="K296" s="23"/>
      <c r="L296" s="23" t="s">
        <v>2525</v>
      </c>
      <c r="M296" s="23" t="s">
        <v>1960</v>
      </c>
      <c r="N296" s="23" t="s">
        <v>2527</v>
      </c>
      <c r="O296" s="23" t="s">
        <v>2528</v>
      </c>
      <c r="P296" s="23" t="s">
        <v>2529</v>
      </c>
      <c r="Q296" s="23"/>
      <c r="R296" s="26">
        <v>41883.833333333336</v>
      </c>
      <c r="S296" s="23">
        <v>22036.5</v>
      </c>
      <c r="T296" s="23" t="s">
        <v>280</v>
      </c>
      <c r="U296" s="23" t="s">
        <v>282</v>
      </c>
      <c r="V296" s="23" t="s">
        <v>1699</v>
      </c>
      <c r="W296" s="23">
        <v>41884</v>
      </c>
      <c r="X296" s="23" t="s">
        <v>181</v>
      </c>
      <c r="Y296" s="23"/>
      <c r="Z296" s="23">
        <v>22036.5</v>
      </c>
      <c r="AA296" s="23">
        <v>41884</v>
      </c>
      <c r="AB296" s="23">
        <v>22036.5</v>
      </c>
    </row>
    <row r="297" spans="1:28" x14ac:dyDescent="0.25">
      <c r="A297" s="23" t="s">
        <v>1928</v>
      </c>
      <c r="B297" s="23">
        <v>200000000</v>
      </c>
      <c r="C297" s="26">
        <v>41942.558576388888</v>
      </c>
      <c r="D297" s="26">
        <v>41942.558576388888</v>
      </c>
      <c r="E297" s="26"/>
      <c r="F297" s="23">
        <v>0</v>
      </c>
      <c r="G297" s="23">
        <v>1</v>
      </c>
      <c r="H297" s="23">
        <v>100000000</v>
      </c>
      <c r="I297" s="23" t="s">
        <v>1929</v>
      </c>
      <c r="J297" s="23">
        <v>200000001</v>
      </c>
      <c r="K297" s="23"/>
      <c r="L297" s="23" t="s">
        <v>1928</v>
      </c>
      <c r="M297" s="23" t="s">
        <v>1819</v>
      </c>
      <c r="N297" s="23" t="s">
        <v>1749</v>
      </c>
      <c r="O297" s="23" t="s">
        <v>1750</v>
      </c>
      <c r="P297" s="23" t="s">
        <v>3077</v>
      </c>
      <c r="Q297" s="23"/>
      <c r="R297" s="26">
        <v>41967.833333333336</v>
      </c>
      <c r="S297" s="23">
        <v>103929.53</v>
      </c>
      <c r="T297" s="23" t="s">
        <v>281</v>
      </c>
      <c r="U297" s="23" t="s">
        <v>283</v>
      </c>
      <c r="V297" s="23" t="s">
        <v>1701</v>
      </c>
      <c r="W297" s="23">
        <v>41968</v>
      </c>
      <c r="X297" s="23" t="s">
        <v>185</v>
      </c>
      <c r="Y297" s="23">
        <v>103929.53</v>
      </c>
      <c r="Z297" s="23"/>
      <c r="AA297" s="23">
        <v>41968</v>
      </c>
      <c r="AB297" s="23">
        <v>-103929.53</v>
      </c>
    </row>
    <row r="298" spans="1:28" x14ac:dyDescent="0.25">
      <c r="A298" s="23" t="s">
        <v>1334</v>
      </c>
      <c r="B298" s="23">
        <v>200000000</v>
      </c>
      <c r="C298" s="26">
        <v>41870.306921296295</v>
      </c>
      <c r="D298" s="26">
        <v>41933.542986111112</v>
      </c>
      <c r="E298" s="26"/>
      <c r="F298" s="23">
        <v>0</v>
      </c>
      <c r="G298" s="23">
        <v>1</v>
      </c>
      <c r="H298" s="23">
        <v>200000003</v>
      </c>
      <c r="I298" s="23" t="s">
        <v>1335</v>
      </c>
      <c r="J298" s="23">
        <v>200000001</v>
      </c>
      <c r="K298" s="23"/>
      <c r="L298" s="23" t="s">
        <v>1334</v>
      </c>
      <c r="M298" s="23" t="s">
        <v>444</v>
      </c>
      <c r="N298" s="23" t="s">
        <v>1336</v>
      </c>
      <c r="O298" s="23" t="s">
        <v>1337</v>
      </c>
      <c r="P298" s="23" t="s">
        <v>1338</v>
      </c>
      <c r="Q298" s="23"/>
      <c r="R298" s="26"/>
      <c r="S298" s="23">
        <v>12957.1</v>
      </c>
      <c r="T298" s="23" t="s">
        <v>281</v>
      </c>
      <c r="U298" s="23" t="s">
        <v>283</v>
      </c>
      <c r="V298" s="23" t="s">
        <v>1699</v>
      </c>
      <c r="W298" s="23"/>
      <c r="X298" s="23" t="s">
        <v>185</v>
      </c>
      <c r="Y298" s="23">
        <v>12957.1</v>
      </c>
      <c r="Z298" s="23"/>
      <c r="AA298" s="23"/>
      <c r="AB298" s="23">
        <v>-12957.1</v>
      </c>
    </row>
    <row r="299" spans="1:28" x14ac:dyDescent="0.25">
      <c r="A299" s="23" t="s">
        <v>2088</v>
      </c>
      <c r="B299" s="23">
        <v>200000002</v>
      </c>
      <c r="C299" s="26">
        <v>41880.228865740741</v>
      </c>
      <c r="D299" s="26">
        <v>41933.569548611114</v>
      </c>
      <c r="E299" s="26"/>
      <c r="F299" s="23">
        <v>0</v>
      </c>
      <c r="G299" s="23">
        <v>1</v>
      </c>
      <c r="H299" s="23">
        <v>200000000</v>
      </c>
      <c r="I299" s="23" t="s">
        <v>2089</v>
      </c>
      <c r="J299" s="23">
        <v>200000001</v>
      </c>
      <c r="K299" s="23"/>
      <c r="L299" s="23" t="s">
        <v>2088</v>
      </c>
      <c r="M299" s="23" t="s">
        <v>802</v>
      </c>
      <c r="N299" s="23" t="s">
        <v>536</v>
      </c>
      <c r="O299" s="23" t="s">
        <v>264</v>
      </c>
      <c r="P299" s="23" t="s">
        <v>2180</v>
      </c>
      <c r="Q299" s="23"/>
      <c r="R299" s="26">
        <v>41877.833333333336</v>
      </c>
      <c r="S299" s="23">
        <v>1400</v>
      </c>
      <c r="T299" s="23" t="s">
        <v>281</v>
      </c>
      <c r="U299" s="23" t="s">
        <v>3593</v>
      </c>
      <c r="V299" s="23" t="s">
        <v>1698</v>
      </c>
      <c r="W299" s="23">
        <v>41878</v>
      </c>
      <c r="X299" s="23" t="s">
        <v>274</v>
      </c>
      <c r="Y299" s="23">
        <v>1400</v>
      </c>
      <c r="Z299" s="23"/>
      <c r="AA299" s="23">
        <v>41878</v>
      </c>
      <c r="AB299" s="23">
        <v>-1400</v>
      </c>
    </row>
    <row r="300" spans="1:28" x14ac:dyDescent="0.25">
      <c r="A300" s="23" t="s">
        <v>2578</v>
      </c>
      <c r="B300" s="23">
        <v>200000002</v>
      </c>
      <c r="C300" s="26">
        <v>41936.242627314816</v>
      </c>
      <c r="D300" s="26">
        <v>41936.242627314816</v>
      </c>
      <c r="E300" s="26"/>
      <c r="F300" s="23">
        <v>0</v>
      </c>
      <c r="G300" s="23">
        <v>1</v>
      </c>
      <c r="H300" s="23">
        <v>200000003</v>
      </c>
      <c r="I300" s="23" t="s">
        <v>2579</v>
      </c>
      <c r="J300" s="23">
        <v>200000001</v>
      </c>
      <c r="K300" s="23"/>
      <c r="L300" s="23" t="s">
        <v>2578</v>
      </c>
      <c r="M300" s="23" t="s">
        <v>2580</v>
      </c>
      <c r="N300" s="23" t="s">
        <v>2581</v>
      </c>
      <c r="O300" s="23" t="s">
        <v>2582</v>
      </c>
      <c r="P300" s="23" t="s">
        <v>3227</v>
      </c>
      <c r="Q300" s="23"/>
      <c r="R300" s="26">
        <v>41938.833333333336</v>
      </c>
      <c r="S300" s="23">
        <v>4</v>
      </c>
      <c r="T300" s="23" t="s">
        <v>281</v>
      </c>
      <c r="U300" s="23" t="s">
        <v>3593</v>
      </c>
      <c r="V300" s="23" t="s">
        <v>1699</v>
      </c>
      <c r="W300" s="23">
        <v>41939</v>
      </c>
      <c r="X300" s="23" t="s">
        <v>274</v>
      </c>
      <c r="Y300" s="23">
        <v>4</v>
      </c>
      <c r="Z300" s="23"/>
      <c r="AA300" s="23">
        <v>41939</v>
      </c>
      <c r="AB300" s="23">
        <v>-4</v>
      </c>
    </row>
    <row r="301" spans="1:28" x14ac:dyDescent="0.25">
      <c r="A301" s="23" t="s">
        <v>2304</v>
      </c>
      <c r="B301" s="23">
        <v>200000001</v>
      </c>
      <c r="C301" s="26">
        <v>41915.494293981479</v>
      </c>
      <c r="D301" s="26">
        <v>41933.569328703707</v>
      </c>
      <c r="E301" s="26"/>
      <c r="F301" s="23">
        <v>0</v>
      </c>
      <c r="G301" s="23">
        <v>1</v>
      </c>
      <c r="H301" s="23">
        <v>100000000</v>
      </c>
      <c r="I301" s="23" t="s">
        <v>2305</v>
      </c>
      <c r="J301" s="23">
        <v>200000000</v>
      </c>
      <c r="K301" s="23"/>
      <c r="L301" s="23" t="s">
        <v>2304</v>
      </c>
      <c r="M301" s="23" t="s">
        <v>2172</v>
      </c>
      <c r="N301" s="23" t="s">
        <v>2306</v>
      </c>
      <c r="O301" s="23" t="s">
        <v>2307</v>
      </c>
      <c r="P301" s="23" t="s">
        <v>2308</v>
      </c>
      <c r="Q301" s="23"/>
      <c r="R301" s="26">
        <v>41891.833333333336</v>
      </c>
      <c r="S301" s="23">
        <v>41030</v>
      </c>
      <c r="T301" s="23" t="s">
        <v>280</v>
      </c>
      <c r="U301" s="23" t="s">
        <v>282</v>
      </c>
      <c r="V301" s="23" t="s">
        <v>1701</v>
      </c>
      <c r="W301" s="23">
        <v>41892</v>
      </c>
      <c r="X301" s="23" t="s">
        <v>181</v>
      </c>
      <c r="Y301" s="23"/>
      <c r="Z301" s="23">
        <v>41030</v>
      </c>
      <c r="AA301" s="23">
        <v>41892</v>
      </c>
      <c r="AB301" s="23">
        <v>41030</v>
      </c>
    </row>
    <row r="302" spans="1:28" x14ac:dyDescent="0.25">
      <c r="A302" s="23" t="s">
        <v>2958</v>
      </c>
      <c r="B302" s="23">
        <v>200000005</v>
      </c>
      <c r="C302" s="26">
        <v>41955.47011574074</v>
      </c>
      <c r="D302" s="26">
        <v>41957.297303240739</v>
      </c>
      <c r="E302" s="26"/>
      <c r="F302" s="23">
        <v>0</v>
      </c>
      <c r="G302" s="23">
        <v>1</v>
      </c>
      <c r="H302" s="23">
        <v>200000006</v>
      </c>
      <c r="I302" s="23" t="s">
        <v>2959</v>
      </c>
      <c r="J302" s="23">
        <v>200000000</v>
      </c>
      <c r="K302" s="23"/>
      <c r="L302" s="23" t="s">
        <v>2958</v>
      </c>
      <c r="M302" s="23" t="s">
        <v>2960</v>
      </c>
      <c r="N302" s="23" t="s">
        <v>1800</v>
      </c>
      <c r="O302" s="23" t="s">
        <v>1801</v>
      </c>
      <c r="P302" s="23" t="s">
        <v>3406</v>
      </c>
      <c r="Q302" s="23"/>
      <c r="R302" s="26">
        <v>42002.833333333336</v>
      </c>
      <c r="S302" s="23">
        <v>178787.66</v>
      </c>
      <c r="T302" s="23" t="s">
        <v>280</v>
      </c>
      <c r="U302" s="23" t="s">
        <v>1703</v>
      </c>
      <c r="V302" s="23" t="s">
        <v>1706</v>
      </c>
      <c r="W302" s="23">
        <v>42003</v>
      </c>
      <c r="X302" s="23" t="s">
        <v>1694</v>
      </c>
      <c r="Y302" s="23"/>
      <c r="Z302" s="23">
        <v>160908.894</v>
      </c>
      <c r="AA302" s="23">
        <v>42003</v>
      </c>
      <c r="AB302" s="23">
        <v>178787.66</v>
      </c>
    </row>
    <row r="303" spans="1:28" x14ac:dyDescent="0.25">
      <c r="A303" s="23" t="s">
        <v>2063</v>
      </c>
      <c r="B303" s="23">
        <v>200000000</v>
      </c>
      <c r="C303" s="26">
        <v>41897.352962962963</v>
      </c>
      <c r="D303" s="26">
        <v>41933.542881944442</v>
      </c>
      <c r="E303" s="26"/>
      <c r="F303" s="23">
        <v>0</v>
      </c>
      <c r="G303" s="23">
        <v>1</v>
      </c>
      <c r="H303" s="23">
        <v>200000003</v>
      </c>
      <c r="I303" s="23" t="s">
        <v>2064</v>
      </c>
      <c r="J303" s="23">
        <v>200000001</v>
      </c>
      <c r="K303" s="23"/>
      <c r="L303" s="23" t="s">
        <v>2063</v>
      </c>
      <c r="M303" s="23" t="s">
        <v>2065</v>
      </c>
      <c r="N303" s="23" t="s">
        <v>395</v>
      </c>
      <c r="O303" s="23" t="s">
        <v>322</v>
      </c>
      <c r="P303" s="23" t="s">
        <v>2066</v>
      </c>
      <c r="Q303" s="23"/>
      <c r="R303" s="26">
        <v>41920.833333333336</v>
      </c>
      <c r="S303" s="23">
        <v>12130</v>
      </c>
      <c r="T303" s="23" t="s">
        <v>281</v>
      </c>
      <c r="U303" s="23" t="s">
        <v>283</v>
      </c>
      <c r="V303" s="23" t="s">
        <v>1699</v>
      </c>
      <c r="W303" s="23">
        <v>41921</v>
      </c>
      <c r="X303" s="23" t="s">
        <v>185</v>
      </c>
      <c r="Y303" s="23">
        <v>12130</v>
      </c>
      <c r="Z303" s="23"/>
      <c r="AA303" s="23">
        <v>41921</v>
      </c>
      <c r="AB303" s="23">
        <v>-12130</v>
      </c>
    </row>
    <row r="304" spans="1:28" x14ac:dyDescent="0.25">
      <c r="A304" s="23" t="s">
        <v>2436</v>
      </c>
      <c r="B304" s="23">
        <v>200000001</v>
      </c>
      <c r="C304" s="26">
        <v>41914.603842592594</v>
      </c>
      <c r="D304" s="26">
        <v>41933.569340277776</v>
      </c>
      <c r="E304" s="26"/>
      <c r="F304" s="23">
        <v>0</v>
      </c>
      <c r="G304" s="23">
        <v>1</v>
      </c>
      <c r="H304" s="23">
        <v>200000000</v>
      </c>
      <c r="I304" s="23" t="s">
        <v>2437</v>
      </c>
      <c r="J304" s="23">
        <v>200000000</v>
      </c>
      <c r="K304" s="23"/>
      <c r="L304" s="23" t="s">
        <v>2436</v>
      </c>
      <c r="M304" s="23" t="s">
        <v>2438</v>
      </c>
      <c r="N304" s="23" t="s">
        <v>2439</v>
      </c>
      <c r="O304" s="23" t="s">
        <v>2440</v>
      </c>
      <c r="P304" s="23" t="s">
        <v>2441</v>
      </c>
      <c r="Q304" s="23"/>
      <c r="R304" s="26">
        <v>41820.833333333336</v>
      </c>
      <c r="S304" s="23">
        <v>77800</v>
      </c>
      <c r="T304" s="23" t="s">
        <v>280</v>
      </c>
      <c r="U304" s="23" t="s">
        <v>282</v>
      </c>
      <c r="V304" s="23" t="s">
        <v>1698</v>
      </c>
      <c r="W304" s="23">
        <v>41821</v>
      </c>
      <c r="X304" s="23" t="s">
        <v>181</v>
      </c>
      <c r="Y304" s="23"/>
      <c r="Z304" s="23">
        <v>77800</v>
      </c>
      <c r="AA304" s="23">
        <v>41821</v>
      </c>
      <c r="AB304" s="23">
        <v>77800</v>
      </c>
    </row>
    <row r="305" spans="1:28" x14ac:dyDescent="0.25">
      <c r="A305" s="23" t="s">
        <v>975</v>
      </c>
      <c r="B305" s="23">
        <v>200000000</v>
      </c>
      <c r="C305" s="26">
        <v>41866.282141203701</v>
      </c>
      <c r="D305" s="26">
        <v>41933.569444444445</v>
      </c>
      <c r="E305" s="26"/>
      <c r="F305" s="23">
        <v>0</v>
      </c>
      <c r="G305" s="23">
        <v>1</v>
      </c>
      <c r="H305" s="23">
        <v>200000003</v>
      </c>
      <c r="I305" s="23" t="s">
        <v>1117</v>
      </c>
      <c r="J305" s="23">
        <v>200000000</v>
      </c>
      <c r="K305" s="23"/>
      <c r="L305" s="23" t="s">
        <v>975</v>
      </c>
      <c r="M305" s="23" t="s">
        <v>976</v>
      </c>
      <c r="N305" s="23" t="s">
        <v>977</v>
      </c>
      <c r="O305" s="23" t="s">
        <v>978</v>
      </c>
      <c r="P305" s="23" t="s">
        <v>979</v>
      </c>
      <c r="Q305" s="23"/>
      <c r="R305" s="26">
        <v>41865.833333333336</v>
      </c>
      <c r="S305" s="23">
        <v>78394.45</v>
      </c>
      <c r="T305" s="23" t="s">
        <v>280</v>
      </c>
      <c r="U305" s="23" t="s">
        <v>283</v>
      </c>
      <c r="V305" s="23" t="s">
        <v>1699</v>
      </c>
      <c r="W305" s="23">
        <v>41866</v>
      </c>
      <c r="X305" s="23"/>
      <c r="Y305" s="23"/>
      <c r="Z305" s="23"/>
      <c r="AA305" s="23">
        <v>41866</v>
      </c>
      <c r="AB305" s="23">
        <v>78394.45</v>
      </c>
    </row>
    <row r="306" spans="1:28" x14ac:dyDescent="0.25">
      <c r="A306" s="23" t="s">
        <v>1244</v>
      </c>
      <c r="B306" s="23">
        <v>200000000</v>
      </c>
      <c r="C306" s="26">
        <v>41873.286458333336</v>
      </c>
      <c r="D306" s="26">
        <v>41933.543113425927</v>
      </c>
      <c r="E306" s="26"/>
      <c r="F306" s="23">
        <v>0</v>
      </c>
      <c r="G306" s="23">
        <v>1</v>
      </c>
      <c r="H306" s="23">
        <v>200000000</v>
      </c>
      <c r="I306" s="23" t="s">
        <v>2075</v>
      </c>
      <c r="J306" s="23">
        <v>200000001</v>
      </c>
      <c r="K306" s="23"/>
      <c r="L306" s="23" t="s">
        <v>1244</v>
      </c>
      <c r="M306" s="23" t="s">
        <v>1245</v>
      </c>
      <c r="N306" s="23"/>
      <c r="O306" s="23"/>
      <c r="P306" s="23" t="s">
        <v>1278</v>
      </c>
      <c r="Q306" s="23"/>
      <c r="R306" s="26">
        <v>41688.833333333336</v>
      </c>
      <c r="S306" s="23">
        <v>323945</v>
      </c>
      <c r="T306" s="23" t="s">
        <v>281</v>
      </c>
      <c r="U306" s="23" t="s">
        <v>283</v>
      </c>
      <c r="V306" s="23" t="s">
        <v>1698</v>
      </c>
      <c r="W306" s="23">
        <v>41689</v>
      </c>
      <c r="X306" s="23" t="s">
        <v>185</v>
      </c>
      <c r="Y306" s="23">
        <v>323945</v>
      </c>
      <c r="Z306" s="23"/>
      <c r="AA306" s="23">
        <v>41689</v>
      </c>
      <c r="AB306" s="23">
        <v>-323945</v>
      </c>
    </row>
    <row r="307" spans="1:28" x14ac:dyDescent="0.25">
      <c r="A307" s="23" t="s">
        <v>2831</v>
      </c>
      <c r="B307" s="23">
        <v>200000001</v>
      </c>
      <c r="C307" s="26">
        <v>41949.455578703702</v>
      </c>
      <c r="D307" s="26">
        <v>41949.455578703702</v>
      </c>
      <c r="E307" s="26"/>
      <c r="F307" s="23">
        <v>0</v>
      </c>
      <c r="G307" s="23">
        <v>1</v>
      </c>
      <c r="H307" s="23">
        <v>200000000</v>
      </c>
      <c r="I307" s="23" t="s">
        <v>2832</v>
      </c>
      <c r="J307" s="23">
        <v>200000000</v>
      </c>
      <c r="K307" s="23"/>
      <c r="L307" s="23" t="s">
        <v>2831</v>
      </c>
      <c r="M307" s="23" t="s">
        <v>2833</v>
      </c>
      <c r="N307" s="23" t="s">
        <v>2834</v>
      </c>
      <c r="O307" s="23" t="s">
        <v>2835</v>
      </c>
      <c r="P307" s="23" t="s">
        <v>3037</v>
      </c>
      <c r="Q307" s="23"/>
      <c r="R307" s="26">
        <v>41959.875</v>
      </c>
      <c r="S307" s="23">
        <v>1000000</v>
      </c>
      <c r="T307" s="23" t="s">
        <v>280</v>
      </c>
      <c r="U307" s="23" t="s">
        <v>282</v>
      </c>
      <c r="V307" s="23" t="s">
        <v>1698</v>
      </c>
      <c r="W307" s="23">
        <v>41960</v>
      </c>
      <c r="X307" s="23" t="s">
        <v>181</v>
      </c>
      <c r="Y307" s="23"/>
      <c r="Z307" s="23">
        <v>1000000</v>
      </c>
      <c r="AA307" s="23">
        <v>41960</v>
      </c>
      <c r="AB307" s="23">
        <v>1000000</v>
      </c>
    </row>
    <row r="308" spans="1:28" x14ac:dyDescent="0.25">
      <c r="A308" s="23" t="s">
        <v>1843</v>
      </c>
      <c r="B308" s="23">
        <v>200000000</v>
      </c>
      <c r="C308" s="26">
        <v>41918.472719907404</v>
      </c>
      <c r="D308" s="26">
        <v>41933.54283564815</v>
      </c>
      <c r="E308" s="26"/>
      <c r="F308" s="23">
        <v>0</v>
      </c>
      <c r="G308" s="23">
        <v>1</v>
      </c>
      <c r="H308" s="23">
        <v>100000000</v>
      </c>
      <c r="I308" s="23" t="s">
        <v>1844</v>
      </c>
      <c r="J308" s="23">
        <v>200000001</v>
      </c>
      <c r="K308" s="23"/>
      <c r="L308" s="23" t="s">
        <v>1843</v>
      </c>
      <c r="M308" s="23" t="s">
        <v>1845</v>
      </c>
      <c r="N308" s="23" t="s">
        <v>1800</v>
      </c>
      <c r="O308" s="23" t="s">
        <v>1801</v>
      </c>
      <c r="P308" s="23" t="s">
        <v>1920</v>
      </c>
      <c r="Q308" s="23"/>
      <c r="R308" s="26">
        <v>41942.833333333336</v>
      </c>
      <c r="S308" s="23">
        <v>374920</v>
      </c>
      <c r="T308" s="23" t="s">
        <v>281</v>
      </c>
      <c r="U308" s="23" t="s">
        <v>283</v>
      </c>
      <c r="V308" s="23" t="s">
        <v>1701</v>
      </c>
      <c r="W308" s="23">
        <v>41943</v>
      </c>
      <c r="X308" s="23" t="s">
        <v>185</v>
      </c>
      <c r="Y308" s="23">
        <v>374920</v>
      </c>
      <c r="Z308" s="23"/>
      <c r="AA308" s="23">
        <v>41943</v>
      </c>
      <c r="AB308" s="23">
        <v>-374920</v>
      </c>
    </row>
    <row r="309" spans="1:28" x14ac:dyDescent="0.25">
      <c r="A309" s="23" t="s">
        <v>3009</v>
      </c>
      <c r="B309" s="23">
        <v>200000001</v>
      </c>
      <c r="C309" s="26">
        <v>41942.467893518522</v>
      </c>
      <c r="D309" s="26">
        <v>41942.467893518522</v>
      </c>
      <c r="E309" s="26"/>
      <c r="F309" s="23">
        <v>0</v>
      </c>
      <c r="G309" s="23">
        <v>1</v>
      </c>
      <c r="H309" s="23">
        <v>200000003</v>
      </c>
      <c r="I309" s="23" t="s">
        <v>3010</v>
      </c>
      <c r="J309" s="23">
        <v>200000000</v>
      </c>
      <c r="K309" s="23"/>
      <c r="L309" s="23" t="s">
        <v>3009</v>
      </c>
      <c r="M309" s="23" t="s">
        <v>444</v>
      </c>
      <c r="N309" s="23" t="s">
        <v>3237</v>
      </c>
      <c r="O309" s="23" t="s">
        <v>3238</v>
      </c>
      <c r="P309" s="23" t="s">
        <v>3239</v>
      </c>
      <c r="Q309" s="23"/>
      <c r="R309" s="26">
        <v>41952.833333333336</v>
      </c>
      <c r="S309" s="23">
        <v>12539.4</v>
      </c>
      <c r="T309" s="23" t="s">
        <v>280</v>
      </c>
      <c r="U309" s="23" t="s">
        <v>282</v>
      </c>
      <c r="V309" s="23" t="s">
        <v>1699</v>
      </c>
      <c r="W309" s="23">
        <v>41953</v>
      </c>
      <c r="X309" s="23" t="s">
        <v>181</v>
      </c>
      <c r="Y309" s="23"/>
      <c r="Z309" s="23">
        <v>12539.4</v>
      </c>
      <c r="AA309" s="23">
        <v>41953</v>
      </c>
      <c r="AB309" s="23">
        <v>12539.4</v>
      </c>
    </row>
    <row r="310" spans="1:28" x14ac:dyDescent="0.25">
      <c r="A310" s="23" t="s">
        <v>481</v>
      </c>
      <c r="B310" s="23">
        <v>200000001</v>
      </c>
      <c r="C310" s="26">
        <v>41809.485833333332</v>
      </c>
      <c r="D310" s="26">
        <v>41933.569699074076</v>
      </c>
      <c r="E310" s="26"/>
      <c r="F310" s="23">
        <v>0</v>
      </c>
      <c r="G310" s="23">
        <v>1</v>
      </c>
      <c r="H310" s="23">
        <v>200000000</v>
      </c>
      <c r="I310" s="23"/>
      <c r="J310" s="23">
        <v>200000000</v>
      </c>
      <c r="K310" s="23"/>
      <c r="L310" s="23" t="s">
        <v>481</v>
      </c>
      <c r="M310" s="23" t="s">
        <v>482</v>
      </c>
      <c r="N310" s="23" t="s">
        <v>420</v>
      </c>
      <c r="O310" s="23" t="s">
        <v>255</v>
      </c>
      <c r="P310" s="23" t="s">
        <v>631</v>
      </c>
      <c r="Q310" s="23"/>
      <c r="R310" s="26">
        <v>41875.833333333336</v>
      </c>
      <c r="S310" s="23">
        <v>124887.5</v>
      </c>
      <c r="T310" s="23" t="s">
        <v>280</v>
      </c>
      <c r="U310" s="23" t="s">
        <v>282</v>
      </c>
      <c r="V310" s="23" t="s">
        <v>1698</v>
      </c>
      <c r="W310" s="23">
        <v>41876</v>
      </c>
      <c r="X310" s="23" t="s">
        <v>181</v>
      </c>
      <c r="Y310" s="23"/>
      <c r="Z310" s="23">
        <v>124887.5</v>
      </c>
      <c r="AA310" s="23">
        <v>41876</v>
      </c>
      <c r="AB310" s="23">
        <v>124887.5</v>
      </c>
    </row>
    <row r="311" spans="1:28" x14ac:dyDescent="0.25">
      <c r="A311" s="23" t="s">
        <v>2578</v>
      </c>
      <c r="B311" s="23">
        <v>200000004</v>
      </c>
      <c r="C311" s="26">
        <v>41936.242442129631</v>
      </c>
      <c r="D311" s="26">
        <v>41936.242442129631</v>
      </c>
      <c r="E311" s="26"/>
      <c r="F311" s="23">
        <v>0</v>
      </c>
      <c r="G311" s="23">
        <v>1</v>
      </c>
      <c r="H311" s="23">
        <v>200000003</v>
      </c>
      <c r="I311" s="23" t="s">
        <v>2579</v>
      </c>
      <c r="J311" s="23">
        <v>200000001</v>
      </c>
      <c r="K311" s="23"/>
      <c r="L311" s="23" t="s">
        <v>2578</v>
      </c>
      <c r="M311" s="23" t="s">
        <v>2580</v>
      </c>
      <c r="N311" s="23" t="s">
        <v>2581</v>
      </c>
      <c r="O311" s="23" t="s">
        <v>2582</v>
      </c>
      <c r="P311" s="23" t="s">
        <v>3371</v>
      </c>
      <c r="Q311" s="23"/>
      <c r="R311" s="26">
        <v>41942.833333333336</v>
      </c>
      <c r="S311" s="23">
        <v>3</v>
      </c>
      <c r="T311" s="23" t="s">
        <v>281</v>
      </c>
      <c r="U311" s="23" t="s">
        <v>285</v>
      </c>
      <c r="V311" s="23" t="s">
        <v>1699</v>
      </c>
      <c r="W311" s="23">
        <v>41943</v>
      </c>
      <c r="X311" s="23" t="s">
        <v>195</v>
      </c>
      <c r="Y311" s="23">
        <v>3</v>
      </c>
      <c r="Z311" s="23"/>
      <c r="AA311" s="23">
        <v>41943</v>
      </c>
      <c r="AB311" s="23">
        <v>-3</v>
      </c>
    </row>
    <row r="312" spans="1:28" x14ac:dyDescent="0.25">
      <c r="A312" s="23" t="s">
        <v>2824</v>
      </c>
      <c r="B312" s="23">
        <v>200000001</v>
      </c>
      <c r="C312" s="26">
        <v>41890.301620370374</v>
      </c>
      <c r="D312" s="26">
        <v>41933.569386574076</v>
      </c>
      <c r="E312" s="26"/>
      <c r="F312" s="23">
        <v>0</v>
      </c>
      <c r="G312" s="23">
        <v>1</v>
      </c>
      <c r="H312" s="23">
        <v>200000000</v>
      </c>
      <c r="I312" s="23" t="s">
        <v>2825</v>
      </c>
      <c r="J312" s="23">
        <v>200000000</v>
      </c>
      <c r="K312" s="23"/>
      <c r="L312" s="23" t="s">
        <v>2824</v>
      </c>
      <c r="M312" s="23" t="s">
        <v>2826</v>
      </c>
      <c r="N312" s="23" t="s">
        <v>1253</v>
      </c>
      <c r="O312" s="23" t="s">
        <v>1254</v>
      </c>
      <c r="P312" s="23" t="s">
        <v>2827</v>
      </c>
      <c r="Q312" s="23"/>
      <c r="R312" s="26">
        <v>41885.833333333336</v>
      </c>
      <c r="S312" s="23">
        <v>145099.84</v>
      </c>
      <c r="T312" s="23" t="s">
        <v>280</v>
      </c>
      <c r="U312" s="23" t="s">
        <v>282</v>
      </c>
      <c r="V312" s="23" t="s">
        <v>1698</v>
      </c>
      <c r="W312" s="23">
        <v>41886</v>
      </c>
      <c r="X312" s="23" t="s">
        <v>181</v>
      </c>
      <c r="Y312" s="23"/>
      <c r="Z312" s="23">
        <v>145099.84</v>
      </c>
      <c r="AA312" s="23">
        <v>41886</v>
      </c>
      <c r="AB312" s="23">
        <v>145099.84</v>
      </c>
    </row>
    <row r="313" spans="1:28" x14ac:dyDescent="0.25">
      <c r="A313" s="23" t="s">
        <v>2344</v>
      </c>
      <c r="B313" s="23">
        <v>200000001</v>
      </c>
      <c r="C313" s="26">
        <v>41922.396238425928</v>
      </c>
      <c r="D313" s="26">
        <v>41933.56931712963</v>
      </c>
      <c r="E313" s="26"/>
      <c r="F313" s="23">
        <v>0</v>
      </c>
      <c r="G313" s="23">
        <v>1</v>
      </c>
      <c r="H313" s="23">
        <v>200000000</v>
      </c>
      <c r="I313" s="23" t="s">
        <v>2345</v>
      </c>
      <c r="J313" s="23">
        <v>200000000</v>
      </c>
      <c r="K313" s="23"/>
      <c r="L313" s="23" t="s">
        <v>2344</v>
      </c>
      <c r="M313" s="23" t="s">
        <v>2346</v>
      </c>
      <c r="N313" s="23" t="s">
        <v>1727</v>
      </c>
      <c r="O313" s="23" t="s">
        <v>1728</v>
      </c>
      <c r="P313" s="23" t="s">
        <v>2347</v>
      </c>
      <c r="Q313" s="23"/>
      <c r="R313" s="26">
        <v>41931.833333333336</v>
      </c>
      <c r="S313" s="23">
        <v>19950</v>
      </c>
      <c r="T313" s="23" t="s">
        <v>280</v>
      </c>
      <c r="U313" s="23" t="s">
        <v>282</v>
      </c>
      <c r="V313" s="23" t="s">
        <v>1698</v>
      </c>
      <c r="W313" s="23">
        <v>41932</v>
      </c>
      <c r="X313" s="23" t="s">
        <v>181</v>
      </c>
      <c r="Y313" s="23"/>
      <c r="Z313" s="23">
        <v>19950</v>
      </c>
      <c r="AA313" s="23">
        <v>41932</v>
      </c>
      <c r="AB313" s="23">
        <v>19950</v>
      </c>
    </row>
    <row r="314" spans="1:28" x14ac:dyDescent="0.25">
      <c r="A314" s="23" t="s">
        <v>1378</v>
      </c>
      <c r="B314" s="23">
        <v>200000000</v>
      </c>
      <c r="C314" s="26">
        <v>41876.274884259263</v>
      </c>
      <c r="D314" s="26">
        <v>41933.542928240742</v>
      </c>
      <c r="E314" s="26"/>
      <c r="F314" s="23">
        <v>0</v>
      </c>
      <c r="G314" s="23">
        <v>1</v>
      </c>
      <c r="H314" s="23">
        <v>200000003</v>
      </c>
      <c r="I314" s="23" t="s">
        <v>1379</v>
      </c>
      <c r="J314" s="23">
        <v>200000001</v>
      </c>
      <c r="K314" s="23"/>
      <c r="L314" s="23" t="s">
        <v>1378</v>
      </c>
      <c r="M314" s="23" t="s">
        <v>1092</v>
      </c>
      <c r="N314" s="23" t="s">
        <v>617</v>
      </c>
      <c r="O314" s="23" t="s">
        <v>324</v>
      </c>
      <c r="P314" s="23" t="s">
        <v>1530</v>
      </c>
      <c r="Q314" s="23"/>
      <c r="R314" s="26"/>
      <c r="S314" s="23">
        <v>256799.16</v>
      </c>
      <c r="T314" s="23" t="s">
        <v>281</v>
      </c>
      <c r="U314" s="23" t="s">
        <v>283</v>
      </c>
      <c r="V314" s="23" t="s">
        <v>1699</v>
      </c>
      <c r="W314" s="23"/>
      <c r="X314" s="23" t="s">
        <v>185</v>
      </c>
      <c r="Y314" s="23">
        <v>256799.16</v>
      </c>
      <c r="Z314" s="23"/>
      <c r="AA314" s="23"/>
      <c r="AB314" s="23">
        <v>-256799.16</v>
      </c>
    </row>
    <row r="315" spans="1:28" x14ac:dyDescent="0.25">
      <c r="A315" s="23" t="s">
        <v>1954</v>
      </c>
      <c r="B315" s="23">
        <v>200000001</v>
      </c>
      <c r="C315" s="26">
        <v>41929.462152777778</v>
      </c>
      <c r="D315" s="26">
        <v>41936.291319444441</v>
      </c>
      <c r="E315" s="26"/>
      <c r="F315" s="23">
        <v>0</v>
      </c>
      <c r="G315" s="23">
        <v>1</v>
      </c>
      <c r="H315" s="23">
        <v>200000003</v>
      </c>
      <c r="I315" s="23" t="s">
        <v>1955</v>
      </c>
      <c r="J315" s="23">
        <v>200000000</v>
      </c>
      <c r="K315" s="23"/>
      <c r="L315" s="23" t="s">
        <v>1954</v>
      </c>
      <c r="M315" s="23" t="s">
        <v>1956</v>
      </c>
      <c r="N315" s="23" t="s">
        <v>890</v>
      </c>
      <c r="O315" s="23" t="s">
        <v>302</v>
      </c>
      <c r="P315" s="23" t="s">
        <v>2509</v>
      </c>
      <c r="Q315" s="23"/>
      <c r="R315" s="26">
        <v>41931.833333333336</v>
      </c>
      <c r="S315" s="23">
        <v>80162</v>
      </c>
      <c r="T315" s="23" t="s">
        <v>280</v>
      </c>
      <c r="U315" s="23" t="s">
        <v>282</v>
      </c>
      <c r="V315" s="23" t="s">
        <v>1699</v>
      </c>
      <c r="W315" s="23">
        <v>41932</v>
      </c>
      <c r="X315" s="23" t="s">
        <v>181</v>
      </c>
      <c r="Y315" s="23"/>
      <c r="Z315" s="23">
        <v>80162</v>
      </c>
      <c r="AA315" s="23">
        <v>41932</v>
      </c>
      <c r="AB315" s="23">
        <v>80162</v>
      </c>
    </row>
    <row r="316" spans="1:28" x14ac:dyDescent="0.25">
      <c r="A316" s="23" t="s">
        <v>2088</v>
      </c>
      <c r="B316" s="23">
        <v>200000001</v>
      </c>
      <c r="C316" s="26">
        <v>41880.227199074077</v>
      </c>
      <c r="D316" s="26">
        <v>41933.569548611114</v>
      </c>
      <c r="E316" s="26"/>
      <c r="F316" s="23">
        <v>0</v>
      </c>
      <c r="G316" s="23">
        <v>1</v>
      </c>
      <c r="H316" s="23">
        <v>200000000</v>
      </c>
      <c r="I316" s="23" t="s">
        <v>2089</v>
      </c>
      <c r="J316" s="23">
        <v>200000000</v>
      </c>
      <c r="K316" s="23"/>
      <c r="L316" s="23" t="s">
        <v>2088</v>
      </c>
      <c r="M316" s="23" t="s">
        <v>802</v>
      </c>
      <c r="N316" s="23" t="s">
        <v>536</v>
      </c>
      <c r="O316" s="23" t="s">
        <v>264</v>
      </c>
      <c r="P316" s="23" t="s">
        <v>2326</v>
      </c>
      <c r="Q316" s="23"/>
      <c r="R316" s="26">
        <v>41840.833333333336</v>
      </c>
      <c r="S316" s="23">
        <v>30800</v>
      </c>
      <c r="T316" s="23" t="s">
        <v>280</v>
      </c>
      <c r="U316" s="23" t="s">
        <v>282</v>
      </c>
      <c r="V316" s="23" t="s">
        <v>1698</v>
      </c>
      <c r="W316" s="23">
        <v>41841</v>
      </c>
      <c r="X316" s="23" t="s">
        <v>181</v>
      </c>
      <c r="Y316" s="23"/>
      <c r="Z316" s="23">
        <v>30800</v>
      </c>
      <c r="AA316" s="23">
        <v>41841</v>
      </c>
      <c r="AB316" s="23">
        <v>30800</v>
      </c>
    </row>
    <row r="317" spans="1:28" x14ac:dyDescent="0.25">
      <c r="A317" s="23" t="s">
        <v>2665</v>
      </c>
      <c r="B317" s="23">
        <v>200000000</v>
      </c>
      <c r="C317" s="26">
        <v>41936.332291666666</v>
      </c>
      <c r="D317" s="26">
        <v>41936.332291666666</v>
      </c>
      <c r="E317" s="26"/>
      <c r="F317" s="23">
        <v>0</v>
      </c>
      <c r="G317" s="23">
        <v>1</v>
      </c>
      <c r="H317" s="23">
        <v>200000000</v>
      </c>
      <c r="I317" s="23" t="s">
        <v>2666</v>
      </c>
      <c r="J317" s="23">
        <v>200000001</v>
      </c>
      <c r="K317" s="23"/>
      <c r="L317" s="23" t="s">
        <v>2665</v>
      </c>
      <c r="M317" s="23" t="s">
        <v>2667</v>
      </c>
      <c r="N317" s="23" t="s">
        <v>395</v>
      </c>
      <c r="O317" s="23" t="s">
        <v>322</v>
      </c>
      <c r="P317" s="23" t="s">
        <v>3345</v>
      </c>
      <c r="Q317" s="23"/>
      <c r="R317" s="26">
        <v>41960.833333333336</v>
      </c>
      <c r="S317" s="23">
        <v>6780.14</v>
      </c>
      <c r="T317" s="23" t="s">
        <v>281</v>
      </c>
      <c r="U317" s="23" t="s">
        <v>283</v>
      </c>
      <c r="V317" s="23" t="s">
        <v>1698</v>
      </c>
      <c r="W317" s="23">
        <v>41961</v>
      </c>
      <c r="X317" s="23" t="s">
        <v>185</v>
      </c>
      <c r="Y317" s="23">
        <v>6780.14</v>
      </c>
      <c r="Z317" s="23"/>
      <c r="AA317" s="23">
        <v>41961</v>
      </c>
      <c r="AB317" s="23">
        <v>-6780.14</v>
      </c>
    </row>
    <row r="318" spans="1:28" x14ac:dyDescent="0.25">
      <c r="A318" s="23" t="s">
        <v>728</v>
      </c>
      <c r="B318" s="23">
        <v>200000001</v>
      </c>
      <c r="C318" s="26">
        <v>41856.451111111113</v>
      </c>
      <c r="D318" s="26">
        <v>41936.533206018517</v>
      </c>
      <c r="E318" s="26"/>
      <c r="F318" s="23">
        <v>0</v>
      </c>
      <c r="G318" s="23">
        <v>1</v>
      </c>
      <c r="H318" s="23">
        <v>100000000</v>
      </c>
      <c r="I318" s="23" t="s">
        <v>2199</v>
      </c>
      <c r="J318" s="23">
        <v>200000000</v>
      </c>
      <c r="K318" s="23"/>
      <c r="L318" s="23" t="s">
        <v>728</v>
      </c>
      <c r="M318" s="23" t="s">
        <v>729</v>
      </c>
      <c r="N318" s="23" t="s">
        <v>730</v>
      </c>
      <c r="O318" s="23" t="s">
        <v>290</v>
      </c>
      <c r="P318" s="23" t="s">
        <v>731</v>
      </c>
      <c r="Q318" s="23"/>
      <c r="R318" s="26">
        <v>41875.833333333336</v>
      </c>
      <c r="S318" s="23">
        <v>102030</v>
      </c>
      <c r="T318" s="23" t="s">
        <v>280</v>
      </c>
      <c r="U318" s="23" t="s">
        <v>282</v>
      </c>
      <c r="V318" s="23" t="s">
        <v>1701</v>
      </c>
      <c r="W318" s="23">
        <v>41876</v>
      </c>
      <c r="X318" s="23" t="s">
        <v>181</v>
      </c>
      <c r="Y318" s="23"/>
      <c r="Z318" s="23">
        <v>102030</v>
      </c>
      <c r="AA318" s="23">
        <v>41876</v>
      </c>
      <c r="AB318" s="23">
        <v>102030</v>
      </c>
    </row>
    <row r="319" spans="1:28" x14ac:dyDescent="0.25">
      <c r="A319" s="23" t="s">
        <v>2187</v>
      </c>
      <c r="B319" s="23">
        <v>200000000</v>
      </c>
      <c r="C319" s="26">
        <v>41880.335381944446</v>
      </c>
      <c r="D319" s="26">
        <v>41933.542905092596</v>
      </c>
      <c r="E319" s="26"/>
      <c r="F319" s="23">
        <v>0</v>
      </c>
      <c r="G319" s="23">
        <v>1</v>
      </c>
      <c r="H319" s="23">
        <v>200000003</v>
      </c>
      <c r="I319" s="23" t="s">
        <v>2188</v>
      </c>
      <c r="J319" s="23">
        <v>200000001</v>
      </c>
      <c r="K319" s="23"/>
      <c r="L319" s="23" t="s">
        <v>2187</v>
      </c>
      <c r="M319" s="23" t="s">
        <v>2093</v>
      </c>
      <c r="N319" s="23" t="s">
        <v>395</v>
      </c>
      <c r="O319" s="23" t="s">
        <v>322</v>
      </c>
      <c r="P319" s="23" t="s">
        <v>2353</v>
      </c>
      <c r="Q319" s="23"/>
      <c r="R319" s="26">
        <v>41864.833333333336</v>
      </c>
      <c r="S319" s="23">
        <v>585</v>
      </c>
      <c r="T319" s="23" t="s">
        <v>281</v>
      </c>
      <c r="U319" s="23" t="s">
        <v>283</v>
      </c>
      <c r="V319" s="23" t="s">
        <v>1699</v>
      </c>
      <c r="W319" s="23">
        <v>41865</v>
      </c>
      <c r="X319" s="23" t="s">
        <v>185</v>
      </c>
      <c r="Y319" s="23">
        <v>585</v>
      </c>
      <c r="Z319" s="23"/>
      <c r="AA319" s="23">
        <v>41865</v>
      </c>
      <c r="AB319" s="23">
        <v>-585</v>
      </c>
    </row>
    <row r="320" spans="1:28" x14ac:dyDescent="0.25">
      <c r="A320" s="23" t="s">
        <v>1139</v>
      </c>
      <c r="B320" s="23">
        <v>200000002</v>
      </c>
      <c r="C320" s="26">
        <v>41870.459270833337</v>
      </c>
      <c r="D320" s="26">
        <v>41933.569432870368</v>
      </c>
      <c r="E320" s="26"/>
      <c r="F320" s="23">
        <v>0</v>
      </c>
      <c r="G320" s="23">
        <v>1</v>
      </c>
      <c r="H320" s="23">
        <v>200000000</v>
      </c>
      <c r="I320" s="23" t="s">
        <v>1276</v>
      </c>
      <c r="J320" s="23">
        <v>200000001</v>
      </c>
      <c r="K320" s="23"/>
      <c r="L320" s="23" t="s">
        <v>1139</v>
      </c>
      <c r="M320" s="23" t="s">
        <v>1140</v>
      </c>
      <c r="N320" s="23" t="s">
        <v>536</v>
      </c>
      <c r="O320" s="23" t="s">
        <v>264</v>
      </c>
      <c r="P320" s="23" t="s">
        <v>1277</v>
      </c>
      <c r="Q320" s="23"/>
      <c r="R320" s="26">
        <v>41744.833333333336</v>
      </c>
      <c r="S320" s="23">
        <v>870</v>
      </c>
      <c r="T320" s="23" t="s">
        <v>281</v>
      </c>
      <c r="U320" s="23" t="s">
        <v>3593</v>
      </c>
      <c r="V320" s="23" t="s">
        <v>1698</v>
      </c>
      <c r="W320" s="23">
        <v>41745</v>
      </c>
      <c r="X320" s="23" t="s">
        <v>274</v>
      </c>
      <c r="Y320" s="23">
        <v>870</v>
      </c>
      <c r="Z320" s="23"/>
      <c r="AA320" s="23">
        <v>41745</v>
      </c>
      <c r="AB320" s="23">
        <v>-870</v>
      </c>
    </row>
    <row r="321" spans="1:28" x14ac:dyDescent="0.25">
      <c r="A321" s="23" t="s">
        <v>1811</v>
      </c>
      <c r="B321" s="23">
        <v>200000001</v>
      </c>
      <c r="C321" s="26">
        <v>41913.241712962961</v>
      </c>
      <c r="D321" s="26">
        <v>41933.569594907407</v>
      </c>
      <c r="E321" s="26"/>
      <c r="F321" s="23">
        <v>0</v>
      </c>
      <c r="G321" s="23">
        <v>1</v>
      </c>
      <c r="H321" s="23">
        <v>100000000</v>
      </c>
      <c r="I321" s="23" t="s">
        <v>1812</v>
      </c>
      <c r="J321" s="23">
        <v>200000000</v>
      </c>
      <c r="K321" s="23"/>
      <c r="L321" s="23" t="s">
        <v>1811</v>
      </c>
      <c r="M321" s="23" t="s">
        <v>1813</v>
      </c>
      <c r="N321" s="23" t="s">
        <v>541</v>
      </c>
      <c r="O321" s="23" t="s">
        <v>347</v>
      </c>
      <c r="P321" s="23" t="s">
        <v>2373</v>
      </c>
      <c r="Q321" s="23"/>
      <c r="R321" s="26">
        <v>41716.833333333336</v>
      </c>
      <c r="S321" s="23">
        <v>324592</v>
      </c>
      <c r="T321" s="23" t="s">
        <v>280</v>
      </c>
      <c r="U321" s="23" t="s">
        <v>282</v>
      </c>
      <c r="V321" s="23" t="s">
        <v>1701</v>
      </c>
      <c r="W321" s="23">
        <v>41717</v>
      </c>
      <c r="X321" s="23" t="s">
        <v>181</v>
      </c>
      <c r="Y321" s="23"/>
      <c r="Z321" s="23">
        <v>324592</v>
      </c>
      <c r="AA321" s="23">
        <v>41717</v>
      </c>
      <c r="AB321" s="23">
        <v>324592</v>
      </c>
    </row>
    <row r="322" spans="1:28" x14ac:dyDescent="0.25">
      <c r="A322" s="23" t="s">
        <v>438</v>
      </c>
      <c r="B322" s="23">
        <v>200000001</v>
      </c>
      <c r="C322" s="26">
        <v>41809.456145833334</v>
      </c>
      <c r="D322" s="26">
        <v>41933.569525462961</v>
      </c>
      <c r="E322" s="26"/>
      <c r="F322" s="23">
        <v>0</v>
      </c>
      <c r="G322" s="23">
        <v>1</v>
      </c>
      <c r="H322" s="23">
        <v>200000000</v>
      </c>
      <c r="I322" s="23" t="s">
        <v>2708</v>
      </c>
      <c r="J322" s="23">
        <v>200000000</v>
      </c>
      <c r="K322" s="23"/>
      <c r="L322" s="23" t="s">
        <v>438</v>
      </c>
      <c r="M322" s="23" t="s">
        <v>439</v>
      </c>
      <c r="N322" s="23" t="s">
        <v>440</v>
      </c>
      <c r="O322" s="23" t="s">
        <v>328</v>
      </c>
      <c r="P322" s="23" t="s">
        <v>441</v>
      </c>
      <c r="Q322" s="23"/>
      <c r="R322" s="26">
        <v>41850.833333333336</v>
      </c>
      <c r="S322" s="23">
        <v>199543.5</v>
      </c>
      <c r="T322" s="23" t="s">
        <v>280</v>
      </c>
      <c r="U322" s="23" t="s">
        <v>282</v>
      </c>
      <c r="V322" s="23" t="s">
        <v>1698</v>
      </c>
      <c r="W322" s="23">
        <v>41851</v>
      </c>
      <c r="X322" s="23" t="s">
        <v>181</v>
      </c>
      <c r="Y322" s="23"/>
      <c r="Z322" s="23">
        <v>199543.5</v>
      </c>
      <c r="AA322" s="23">
        <v>41851</v>
      </c>
      <c r="AB322" s="23">
        <v>199543.5</v>
      </c>
    </row>
    <row r="323" spans="1:28" x14ac:dyDescent="0.25">
      <c r="A323" s="23" t="s">
        <v>826</v>
      </c>
      <c r="B323" s="23">
        <v>200000001</v>
      </c>
      <c r="C323" s="26">
        <v>41827.52076388889</v>
      </c>
      <c r="D323" s="26">
        <v>41933.569710648146</v>
      </c>
      <c r="E323" s="26"/>
      <c r="F323" s="23">
        <v>0</v>
      </c>
      <c r="G323" s="23">
        <v>1</v>
      </c>
      <c r="H323" s="23">
        <v>200000000</v>
      </c>
      <c r="I323" s="23"/>
      <c r="J323" s="23">
        <v>200000000</v>
      </c>
      <c r="K323" s="23"/>
      <c r="L323" s="23" t="s">
        <v>826</v>
      </c>
      <c r="M323" s="23" t="s">
        <v>827</v>
      </c>
      <c r="N323" s="23" t="s">
        <v>501</v>
      </c>
      <c r="O323" s="23" t="s">
        <v>260</v>
      </c>
      <c r="P323" s="23" t="s">
        <v>828</v>
      </c>
      <c r="Q323" s="23"/>
      <c r="R323" s="26">
        <v>41942.833333333336</v>
      </c>
      <c r="S323" s="23">
        <v>198240</v>
      </c>
      <c r="T323" s="23" t="s">
        <v>280</v>
      </c>
      <c r="U323" s="23" t="s">
        <v>282</v>
      </c>
      <c r="V323" s="23" t="s">
        <v>1698</v>
      </c>
      <c r="W323" s="23">
        <v>41943</v>
      </c>
      <c r="X323" s="23" t="s">
        <v>181</v>
      </c>
      <c r="Y323" s="23"/>
      <c r="Z323" s="23">
        <v>198240</v>
      </c>
      <c r="AA323" s="23">
        <v>41943</v>
      </c>
      <c r="AB323" s="23">
        <v>198240</v>
      </c>
    </row>
    <row r="324" spans="1:28" x14ac:dyDescent="0.25">
      <c r="A324" s="23" t="s">
        <v>1130</v>
      </c>
      <c r="B324" s="23">
        <v>200000000</v>
      </c>
      <c r="C324" s="26">
        <v>41870.34138888889</v>
      </c>
      <c r="D324" s="26">
        <v>41933.542986111112</v>
      </c>
      <c r="E324" s="26"/>
      <c r="F324" s="23">
        <v>0</v>
      </c>
      <c r="G324" s="23">
        <v>1</v>
      </c>
      <c r="H324" s="23">
        <v>200000000</v>
      </c>
      <c r="I324" s="23" t="s">
        <v>1841</v>
      </c>
      <c r="J324" s="23">
        <v>200000001</v>
      </c>
      <c r="K324" s="23"/>
      <c r="L324" s="23" t="s">
        <v>1130</v>
      </c>
      <c r="M324" s="23" t="s">
        <v>1131</v>
      </c>
      <c r="N324" s="23" t="s">
        <v>390</v>
      </c>
      <c r="O324" s="23" t="s">
        <v>315</v>
      </c>
      <c r="P324" s="23" t="s">
        <v>1171</v>
      </c>
      <c r="Q324" s="23"/>
      <c r="R324" s="26">
        <v>41758.833333333336</v>
      </c>
      <c r="S324" s="23">
        <v>3137896.26</v>
      </c>
      <c r="T324" s="23" t="s">
        <v>281</v>
      </c>
      <c r="U324" s="23" t="s">
        <v>283</v>
      </c>
      <c r="V324" s="23" t="s">
        <v>1698</v>
      </c>
      <c r="W324" s="23">
        <v>41759</v>
      </c>
      <c r="X324" s="23" t="s">
        <v>185</v>
      </c>
      <c r="Y324" s="23">
        <v>3137896.26</v>
      </c>
      <c r="Z324" s="23"/>
      <c r="AA324" s="23">
        <v>41759</v>
      </c>
      <c r="AB324" s="23">
        <v>-3137896.26</v>
      </c>
    </row>
    <row r="325" spans="1:28" x14ac:dyDescent="0.25">
      <c r="A325" s="23" t="s">
        <v>2482</v>
      </c>
      <c r="B325" s="23">
        <v>200000001</v>
      </c>
      <c r="C325" s="26">
        <v>41919.205879629626</v>
      </c>
      <c r="D325" s="26">
        <v>41933.56931712963</v>
      </c>
      <c r="E325" s="26"/>
      <c r="F325" s="23">
        <v>0</v>
      </c>
      <c r="G325" s="23">
        <v>1</v>
      </c>
      <c r="H325" s="23">
        <v>200000003</v>
      </c>
      <c r="I325" s="23" t="s">
        <v>2483</v>
      </c>
      <c r="J325" s="23">
        <v>200000000</v>
      </c>
      <c r="K325" s="23"/>
      <c r="L325" s="23" t="s">
        <v>2482</v>
      </c>
      <c r="M325" s="23" t="s">
        <v>383</v>
      </c>
      <c r="N325" s="23" t="s">
        <v>384</v>
      </c>
      <c r="O325" s="23" t="s">
        <v>277</v>
      </c>
      <c r="P325" s="23" t="s">
        <v>2484</v>
      </c>
      <c r="Q325" s="23"/>
      <c r="R325" s="26">
        <v>41799.833333333336</v>
      </c>
      <c r="S325" s="23">
        <v>37830</v>
      </c>
      <c r="T325" s="23" t="s">
        <v>280</v>
      </c>
      <c r="U325" s="23" t="s">
        <v>282</v>
      </c>
      <c r="V325" s="23" t="s">
        <v>1699</v>
      </c>
      <c r="W325" s="23">
        <v>41800</v>
      </c>
      <c r="X325" s="23" t="s">
        <v>181</v>
      </c>
      <c r="Y325" s="23"/>
      <c r="Z325" s="23">
        <v>37830</v>
      </c>
      <c r="AA325" s="23">
        <v>41800</v>
      </c>
      <c r="AB325" s="23">
        <v>37830</v>
      </c>
    </row>
    <row r="326" spans="1:28" x14ac:dyDescent="0.25">
      <c r="A326" s="23" t="s">
        <v>2995</v>
      </c>
      <c r="B326" s="23">
        <v>200000000</v>
      </c>
      <c r="C326" s="26">
        <v>41943.566493055558</v>
      </c>
      <c r="D326" s="26">
        <v>41943.566493055558</v>
      </c>
      <c r="E326" s="26"/>
      <c r="F326" s="23">
        <v>0</v>
      </c>
      <c r="G326" s="23">
        <v>1</v>
      </c>
      <c r="H326" s="23">
        <v>100000000</v>
      </c>
      <c r="I326" s="23" t="s">
        <v>2996</v>
      </c>
      <c r="J326" s="23">
        <v>200000001</v>
      </c>
      <c r="K326" s="23"/>
      <c r="L326" s="23" t="s">
        <v>2995</v>
      </c>
      <c r="M326" s="23" t="s">
        <v>1036</v>
      </c>
      <c r="N326" s="23" t="s">
        <v>1749</v>
      </c>
      <c r="O326" s="23" t="s">
        <v>1750</v>
      </c>
      <c r="P326" s="23" t="s">
        <v>3360</v>
      </c>
      <c r="Q326" s="23"/>
      <c r="R326" s="26">
        <v>41967.833333333336</v>
      </c>
      <c r="S326" s="23">
        <v>3583.67</v>
      </c>
      <c r="T326" s="23" t="s">
        <v>281</v>
      </c>
      <c r="U326" s="23" t="s">
        <v>283</v>
      </c>
      <c r="V326" s="23" t="s">
        <v>1701</v>
      </c>
      <c r="W326" s="23">
        <v>41968</v>
      </c>
      <c r="X326" s="23" t="s">
        <v>185</v>
      </c>
      <c r="Y326" s="23">
        <v>3583.67</v>
      </c>
      <c r="Z326" s="23"/>
      <c r="AA326" s="23">
        <v>41968</v>
      </c>
      <c r="AB326" s="23">
        <v>-3583.67</v>
      </c>
    </row>
    <row r="327" spans="1:28" x14ac:dyDescent="0.25">
      <c r="A327" s="23" t="s">
        <v>1461</v>
      </c>
      <c r="B327" s="23">
        <v>200000002</v>
      </c>
      <c r="C327" s="26">
        <v>41870.511782407404</v>
      </c>
      <c r="D327" s="26">
        <v>41933.56958333333</v>
      </c>
      <c r="E327" s="26"/>
      <c r="F327" s="23">
        <v>0</v>
      </c>
      <c r="G327" s="23">
        <v>1</v>
      </c>
      <c r="H327" s="23">
        <v>200000003</v>
      </c>
      <c r="I327" s="23" t="s">
        <v>1462</v>
      </c>
      <c r="J327" s="23">
        <v>200000001</v>
      </c>
      <c r="K327" s="23"/>
      <c r="L327" s="23" t="s">
        <v>1461</v>
      </c>
      <c r="M327" s="23" t="s">
        <v>1463</v>
      </c>
      <c r="N327" s="23" t="s">
        <v>544</v>
      </c>
      <c r="O327" s="23" t="s">
        <v>263</v>
      </c>
      <c r="P327" s="23" t="s">
        <v>1676</v>
      </c>
      <c r="Q327" s="23"/>
      <c r="R327" s="26">
        <v>41878.833333333336</v>
      </c>
      <c r="S327" s="23">
        <v>68149.2</v>
      </c>
      <c r="T327" s="23" t="s">
        <v>281</v>
      </c>
      <c r="U327" s="23" t="s">
        <v>3593</v>
      </c>
      <c r="V327" s="23" t="s">
        <v>1699</v>
      </c>
      <c r="W327" s="23">
        <v>41879</v>
      </c>
      <c r="X327" s="23" t="s">
        <v>274</v>
      </c>
      <c r="Y327" s="23">
        <v>68149.2</v>
      </c>
      <c r="Z327" s="23"/>
      <c r="AA327" s="23">
        <v>41879</v>
      </c>
      <c r="AB327" s="23">
        <v>-68149.2</v>
      </c>
    </row>
    <row r="328" spans="1:28" x14ac:dyDescent="0.25">
      <c r="A328" s="23" t="s">
        <v>633</v>
      </c>
      <c r="B328" s="23">
        <v>200000002</v>
      </c>
      <c r="C328" s="26">
        <v>41891.434120370373</v>
      </c>
      <c r="D328" s="26">
        <v>41933.569456018522</v>
      </c>
      <c r="E328" s="26"/>
      <c r="F328" s="23">
        <v>0</v>
      </c>
      <c r="G328" s="23">
        <v>1</v>
      </c>
      <c r="H328" s="23">
        <v>200000006</v>
      </c>
      <c r="I328" s="23" t="s">
        <v>2024</v>
      </c>
      <c r="J328" s="23">
        <v>200000001</v>
      </c>
      <c r="K328" s="23"/>
      <c r="L328" s="23" t="s">
        <v>633</v>
      </c>
      <c r="M328" s="23" t="s">
        <v>444</v>
      </c>
      <c r="N328" s="23" t="s">
        <v>456</v>
      </c>
      <c r="O328" s="23" t="s">
        <v>338</v>
      </c>
      <c r="P328" s="23" t="s">
        <v>2025</v>
      </c>
      <c r="Q328" s="23"/>
      <c r="R328" s="26"/>
      <c r="S328" s="23">
        <v>2000</v>
      </c>
      <c r="T328" s="23" t="s">
        <v>281</v>
      </c>
      <c r="U328" s="23" t="s">
        <v>3593</v>
      </c>
      <c r="V328" s="23" t="s">
        <v>1706</v>
      </c>
      <c r="W328" s="23"/>
      <c r="X328" s="23" t="s">
        <v>272</v>
      </c>
      <c r="Y328" s="23">
        <v>2000</v>
      </c>
      <c r="Z328" s="23"/>
      <c r="AA328" s="23"/>
      <c r="AB328" s="23">
        <v>-2000</v>
      </c>
    </row>
    <row r="329" spans="1:28" x14ac:dyDescent="0.25">
      <c r="A329" s="23" t="s">
        <v>3087</v>
      </c>
      <c r="B329" s="23">
        <v>200000000</v>
      </c>
      <c r="C329" s="26">
        <v>41943.491527777776</v>
      </c>
      <c r="D329" s="26">
        <v>41943.491527777776</v>
      </c>
      <c r="E329" s="26"/>
      <c r="F329" s="23">
        <v>0</v>
      </c>
      <c r="G329" s="23">
        <v>1</v>
      </c>
      <c r="H329" s="23">
        <v>200000003</v>
      </c>
      <c r="I329" s="23" t="s">
        <v>3088</v>
      </c>
      <c r="J329" s="23">
        <v>200000001</v>
      </c>
      <c r="K329" s="23"/>
      <c r="L329" s="23" t="s">
        <v>3087</v>
      </c>
      <c r="M329" s="23" t="s">
        <v>444</v>
      </c>
      <c r="N329" s="23" t="s">
        <v>3089</v>
      </c>
      <c r="O329" s="23" t="s">
        <v>3090</v>
      </c>
      <c r="P329" s="23" t="s">
        <v>3091</v>
      </c>
      <c r="Q329" s="23"/>
      <c r="R329" s="26">
        <v>41970.833333333336</v>
      </c>
      <c r="S329" s="23">
        <v>51437</v>
      </c>
      <c r="T329" s="23" t="s">
        <v>281</v>
      </c>
      <c r="U329" s="23" t="s">
        <v>283</v>
      </c>
      <c r="V329" s="23" t="s">
        <v>1699</v>
      </c>
      <c r="W329" s="23">
        <v>41971</v>
      </c>
      <c r="X329" s="23" t="s">
        <v>185</v>
      </c>
      <c r="Y329" s="23">
        <v>51437</v>
      </c>
      <c r="Z329" s="23"/>
      <c r="AA329" s="23">
        <v>41971</v>
      </c>
      <c r="AB329" s="23">
        <v>-51437</v>
      </c>
    </row>
    <row r="330" spans="1:28" x14ac:dyDescent="0.25">
      <c r="A330" s="23" t="s">
        <v>2030</v>
      </c>
      <c r="B330" s="23">
        <v>200000000</v>
      </c>
      <c r="C330" s="26">
        <v>41892.355590277781</v>
      </c>
      <c r="D330" s="26">
        <v>41933.542893518519</v>
      </c>
      <c r="E330" s="26"/>
      <c r="F330" s="23">
        <v>0</v>
      </c>
      <c r="G330" s="23">
        <v>1</v>
      </c>
      <c r="H330" s="23">
        <v>200000003</v>
      </c>
      <c r="I330" s="23" t="s">
        <v>2031</v>
      </c>
      <c r="J330" s="23">
        <v>200000001</v>
      </c>
      <c r="K330" s="23"/>
      <c r="L330" s="23" t="s">
        <v>2030</v>
      </c>
      <c r="M330" s="23" t="s">
        <v>2032</v>
      </c>
      <c r="N330" s="23" t="s">
        <v>1602</v>
      </c>
      <c r="O330" s="23" t="s">
        <v>1603</v>
      </c>
      <c r="P330" s="23" t="s">
        <v>2056</v>
      </c>
      <c r="Q330" s="23"/>
      <c r="R330" s="26">
        <v>41896.833333333336</v>
      </c>
      <c r="S330" s="23">
        <v>14</v>
      </c>
      <c r="T330" s="23" t="s">
        <v>281</v>
      </c>
      <c r="U330" s="23" t="s">
        <v>283</v>
      </c>
      <c r="V330" s="23" t="s">
        <v>1699</v>
      </c>
      <c r="W330" s="23">
        <v>41897</v>
      </c>
      <c r="X330" s="23" t="s">
        <v>185</v>
      </c>
      <c r="Y330" s="23">
        <v>14</v>
      </c>
      <c r="Z330" s="23"/>
      <c r="AA330" s="23">
        <v>41897</v>
      </c>
      <c r="AB330" s="23">
        <v>-14</v>
      </c>
    </row>
    <row r="331" spans="1:28" x14ac:dyDescent="0.25">
      <c r="A331" s="23" t="s">
        <v>2166</v>
      </c>
      <c r="B331" s="23">
        <v>200000000</v>
      </c>
      <c r="C331" s="26">
        <v>41905.756874999999</v>
      </c>
      <c r="D331" s="26">
        <v>41933.542870370373</v>
      </c>
      <c r="E331" s="26"/>
      <c r="F331" s="23">
        <v>0</v>
      </c>
      <c r="G331" s="23">
        <v>1</v>
      </c>
      <c r="H331" s="23">
        <v>100000000</v>
      </c>
      <c r="I331" s="23" t="s">
        <v>2167</v>
      </c>
      <c r="J331" s="23">
        <v>200000001</v>
      </c>
      <c r="K331" s="23"/>
      <c r="L331" s="23" t="s">
        <v>2166</v>
      </c>
      <c r="M331" s="23" t="s">
        <v>2168</v>
      </c>
      <c r="N331" s="23" t="s">
        <v>1800</v>
      </c>
      <c r="O331" s="23" t="s">
        <v>1801</v>
      </c>
      <c r="P331" s="23" t="s">
        <v>2244</v>
      </c>
      <c r="Q331" s="23"/>
      <c r="R331" s="26">
        <v>41907.833333333336</v>
      </c>
      <c r="S331" s="23">
        <v>540495</v>
      </c>
      <c r="T331" s="23" t="s">
        <v>281</v>
      </c>
      <c r="U331" s="23" t="s">
        <v>283</v>
      </c>
      <c r="V331" s="23" t="s">
        <v>1701</v>
      </c>
      <c r="W331" s="23">
        <v>41908</v>
      </c>
      <c r="X331" s="23" t="s">
        <v>185</v>
      </c>
      <c r="Y331" s="23">
        <v>540495</v>
      </c>
      <c r="Z331" s="23"/>
      <c r="AA331" s="23">
        <v>41908</v>
      </c>
      <c r="AB331" s="23">
        <v>-540495</v>
      </c>
    </row>
    <row r="332" spans="1:28" x14ac:dyDescent="0.25">
      <c r="A332" s="23"/>
      <c r="B332" s="23">
        <v>200000001</v>
      </c>
      <c r="C332" s="26">
        <v>41817.284108796295</v>
      </c>
      <c r="D332" s="26">
        <v>41933.57203703704</v>
      </c>
      <c r="E332" s="26"/>
      <c r="F332" s="23">
        <v>0</v>
      </c>
      <c r="G332" s="23">
        <v>1</v>
      </c>
      <c r="H332" s="23">
        <v>200000003</v>
      </c>
      <c r="I332" s="23" t="s">
        <v>379</v>
      </c>
      <c r="J332" s="23">
        <v>200000000</v>
      </c>
      <c r="K332" s="23"/>
      <c r="L332" s="23"/>
      <c r="M332" s="23"/>
      <c r="N332" s="23"/>
      <c r="O332" s="23"/>
      <c r="P332" s="23" t="s">
        <v>380</v>
      </c>
      <c r="Q332" s="23"/>
      <c r="R332" s="26">
        <v>41829.833333333336</v>
      </c>
      <c r="S332" s="23">
        <v>50951.8</v>
      </c>
      <c r="T332" s="23" t="s">
        <v>280</v>
      </c>
      <c r="U332" s="23" t="s">
        <v>282</v>
      </c>
      <c r="V332" s="23" t="s">
        <v>1699</v>
      </c>
      <c r="W332" s="23">
        <v>41830</v>
      </c>
      <c r="X332" s="23" t="s">
        <v>181</v>
      </c>
      <c r="Y332" s="23"/>
      <c r="Z332" s="23">
        <v>50951.8</v>
      </c>
      <c r="AA332" s="23">
        <v>41830</v>
      </c>
      <c r="AB332" s="23">
        <v>50951.8</v>
      </c>
    </row>
    <row r="333" spans="1:28" x14ac:dyDescent="0.25">
      <c r="A333" s="23" t="s">
        <v>2646</v>
      </c>
      <c r="B333" s="23">
        <v>200000001</v>
      </c>
      <c r="C333" s="26">
        <v>41919.309884259259</v>
      </c>
      <c r="D333" s="26">
        <v>41933.56931712963</v>
      </c>
      <c r="E333" s="26"/>
      <c r="F333" s="23">
        <v>0</v>
      </c>
      <c r="G333" s="23">
        <v>1</v>
      </c>
      <c r="H333" s="23">
        <v>200000000</v>
      </c>
      <c r="I333" s="23" t="s">
        <v>2647</v>
      </c>
      <c r="J333" s="23">
        <v>200000000</v>
      </c>
      <c r="K333" s="23"/>
      <c r="L333" s="23" t="s">
        <v>2646</v>
      </c>
      <c r="M333" s="23" t="s">
        <v>2648</v>
      </c>
      <c r="N333" s="23" t="s">
        <v>946</v>
      </c>
      <c r="O333" s="23" t="s">
        <v>947</v>
      </c>
      <c r="P333" s="23" t="s">
        <v>2716</v>
      </c>
      <c r="Q333" s="23"/>
      <c r="R333" s="26">
        <v>41795.833333333336</v>
      </c>
      <c r="S333" s="23">
        <v>382817.5</v>
      </c>
      <c r="T333" s="23" t="s">
        <v>280</v>
      </c>
      <c r="U333" s="23" t="s">
        <v>282</v>
      </c>
      <c r="V333" s="23" t="s">
        <v>1698</v>
      </c>
      <c r="W333" s="23">
        <v>41796</v>
      </c>
      <c r="X333" s="23" t="s">
        <v>181</v>
      </c>
      <c r="Y333" s="23"/>
      <c r="Z333" s="23">
        <v>382817.5</v>
      </c>
      <c r="AA333" s="23">
        <v>41796</v>
      </c>
      <c r="AB333" s="23">
        <v>382817.5</v>
      </c>
    </row>
    <row r="334" spans="1:28" x14ac:dyDescent="0.25">
      <c r="A334" s="23" t="s">
        <v>510</v>
      </c>
      <c r="B334" s="23">
        <v>200000003</v>
      </c>
      <c r="C334" s="26">
        <v>41915.192916666667</v>
      </c>
      <c r="D334" s="26">
        <v>41933.569537037038</v>
      </c>
      <c r="E334" s="26"/>
      <c r="F334" s="23">
        <v>0</v>
      </c>
      <c r="G334" s="23">
        <v>1</v>
      </c>
      <c r="H334" s="23">
        <v>100000000</v>
      </c>
      <c r="I334" s="23" t="s">
        <v>1730</v>
      </c>
      <c r="J334" s="23">
        <v>200000001</v>
      </c>
      <c r="K334" s="23"/>
      <c r="L334" s="23" t="s">
        <v>510</v>
      </c>
      <c r="M334" s="23" t="s">
        <v>511</v>
      </c>
      <c r="N334" s="23" t="s">
        <v>541</v>
      </c>
      <c r="O334" s="23" t="s">
        <v>347</v>
      </c>
      <c r="P334" s="23" t="s">
        <v>1731</v>
      </c>
      <c r="Q334" s="23"/>
      <c r="R334" s="26">
        <v>41903.833333333336</v>
      </c>
      <c r="S334" s="23">
        <v>9061.32</v>
      </c>
      <c r="T334" s="23" t="s">
        <v>281</v>
      </c>
      <c r="U334" s="23" t="s">
        <v>284</v>
      </c>
      <c r="V334" s="23" t="s">
        <v>1701</v>
      </c>
      <c r="W334" s="23">
        <v>41904</v>
      </c>
      <c r="X334" s="23" t="s">
        <v>192</v>
      </c>
      <c r="Y334" s="23">
        <v>9061.32</v>
      </c>
      <c r="Z334" s="23"/>
      <c r="AA334" s="23">
        <v>41904</v>
      </c>
      <c r="AB334" s="23">
        <v>-9061.32</v>
      </c>
    </row>
    <row r="335" spans="1:28" x14ac:dyDescent="0.25">
      <c r="A335" s="23" t="s">
        <v>1793</v>
      </c>
      <c r="B335" s="23">
        <v>200000000</v>
      </c>
      <c r="C335" s="26">
        <v>41905.807280092595</v>
      </c>
      <c r="D335" s="26">
        <v>41933.542870370373</v>
      </c>
      <c r="E335" s="26"/>
      <c r="F335" s="23">
        <v>0</v>
      </c>
      <c r="G335" s="23">
        <v>1</v>
      </c>
      <c r="H335" s="23">
        <v>200000000</v>
      </c>
      <c r="I335" s="23" t="s">
        <v>1794</v>
      </c>
      <c r="J335" s="23">
        <v>200000001</v>
      </c>
      <c r="K335" s="23"/>
      <c r="L335" s="23" t="s">
        <v>1793</v>
      </c>
      <c r="M335" s="23" t="s">
        <v>1795</v>
      </c>
      <c r="N335" s="23" t="s">
        <v>2313</v>
      </c>
      <c r="O335" s="23" t="s">
        <v>2314</v>
      </c>
      <c r="P335" s="23" t="s">
        <v>2315</v>
      </c>
      <c r="Q335" s="23"/>
      <c r="R335" s="26">
        <v>41890.833333333336</v>
      </c>
      <c r="S335" s="23">
        <v>671553.77</v>
      </c>
      <c r="T335" s="23" t="s">
        <v>281</v>
      </c>
      <c r="U335" s="23" t="s">
        <v>283</v>
      </c>
      <c r="V335" s="23" t="s">
        <v>1698</v>
      </c>
      <c r="W335" s="23">
        <v>41891</v>
      </c>
      <c r="X335" s="23" t="s">
        <v>185</v>
      </c>
      <c r="Y335" s="23">
        <v>671553.77</v>
      </c>
      <c r="Z335" s="23"/>
      <c r="AA335" s="23">
        <v>41891</v>
      </c>
      <c r="AB335" s="23">
        <v>-671553.77</v>
      </c>
    </row>
    <row r="336" spans="1:28" x14ac:dyDescent="0.25">
      <c r="A336" s="23" t="s">
        <v>405</v>
      </c>
      <c r="B336" s="23">
        <v>200000000</v>
      </c>
      <c r="C336" s="26">
        <v>41873.247106481482</v>
      </c>
      <c r="D336" s="26">
        <v>41933.543090277781</v>
      </c>
      <c r="E336" s="26"/>
      <c r="F336" s="23">
        <v>0</v>
      </c>
      <c r="G336" s="23">
        <v>1</v>
      </c>
      <c r="H336" s="23">
        <v>200000000</v>
      </c>
      <c r="I336" s="23" t="s">
        <v>1661</v>
      </c>
      <c r="J336" s="23">
        <v>200000001</v>
      </c>
      <c r="K336" s="23"/>
      <c r="L336" s="23" t="s">
        <v>405</v>
      </c>
      <c r="M336" s="23" t="s">
        <v>1781</v>
      </c>
      <c r="N336" s="23" t="s">
        <v>1662</v>
      </c>
      <c r="O336" s="23" t="s">
        <v>1663</v>
      </c>
      <c r="P336" s="23" t="s">
        <v>1664</v>
      </c>
      <c r="Q336" s="23"/>
      <c r="R336" s="26">
        <v>41869.833333333336</v>
      </c>
      <c r="S336" s="23">
        <v>57330</v>
      </c>
      <c r="T336" s="23" t="s">
        <v>281</v>
      </c>
      <c r="U336" s="23" t="s">
        <v>283</v>
      </c>
      <c r="V336" s="23" t="s">
        <v>1698</v>
      </c>
      <c r="W336" s="23">
        <v>41870</v>
      </c>
      <c r="X336" s="23" t="s">
        <v>185</v>
      </c>
      <c r="Y336" s="23">
        <v>57330</v>
      </c>
      <c r="Z336" s="23"/>
      <c r="AA336" s="23">
        <v>41870</v>
      </c>
      <c r="AB336" s="23">
        <v>-57330</v>
      </c>
    </row>
    <row r="337" spans="1:28" x14ac:dyDescent="0.25">
      <c r="A337" s="23" t="s">
        <v>1090</v>
      </c>
      <c r="B337" s="23">
        <v>200000001</v>
      </c>
      <c r="C337" s="26">
        <v>41876.252928240741</v>
      </c>
      <c r="D337" s="26">
        <v>41933.569398148145</v>
      </c>
      <c r="E337" s="26"/>
      <c r="F337" s="23">
        <v>0</v>
      </c>
      <c r="G337" s="23">
        <v>1</v>
      </c>
      <c r="H337" s="23">
        <v>200000003</v>
      </c>
      <c r="I337" s="23" t="s">
        <v>1091</v>
      </c>
      <c r="J337" s="23">
        <v>200000000</v>
      </c>
      <c r="K337" s="23"/>
      <c r="L337" s="23" t="s">
        <v>1090</v>
      </c>
      <c r="M337" s="23" t="s">
        <v>1092</v>
      </c>
      <c r="N337" s="23" t="s">
        <v>436</v>
      </c>
      <c r="O337" s="23" t="s">
        <v>309</v>
      </c>
      <c r="P337" s="23" t="s">
        <v>1093</v>
      </c>
      <c r="Q337" s="23"/>
      <c r="R337" s="26">
        <v>41672.833333333336</v>
      </c>
      <c r="S337" s="23">
        <v>935404.4</v>
      </c>
      <c r="T337" s="23" t="s">
        <v>280</v>
      </c>
      <c r="U337" s="23" t="s">
        <v>282</v>
      </c>
      <c r="V337" s="23" t="s">
        <v>1699</v>
      </c>
      <c r="W337" s="23">
        <v>41673</v>
      </c>
      <c r="X337" s="23" t="s">
        <v>181</v>
      </c>
      <c r="Y337" s="23"/>
      <c r="Z337" s="23">
        <v>935404.4</v>
      </c>
      <c r="AA337" s="23">
        <v>41673</v>
      </c>
      <c r="AB337" s="23">
        <v>935404.4</v>
      </c>
    </row>
    <row r="338" spans="1:28" x14ac:dyDescent="0.25">
      <c r="A338" s="23" t="s">
        <v>1480</v>
      </c>
      <c r="B338" s="23">
        <v>200000002</v>
      </c>
      <c r="C338" s="26">
        <v>41915.677361111113</v>
      </c>
      <c r="D338" s="26">
        <v>41933.569444444445</v>
      </c>
      <c r="E338" s="26"/>
      <c r="F338" s="23">
        <v>0</v>
      </c>
      <c r="G338" s="23">
        <v>1</v>
      </c>
      <c r="H338" s="23">
        <v>100000000</v>
      </c>
      <c r="I338" s="23" t="s">
        <v>1481</v>
      </c>
      <c r="J338" s="23">
        <v>200000001</v>
      </c>
      <c r="K338" s="23"/>
      <c r="L338" s="23" t="s">
        <v>1480</v>
      </c>
      <c r="M338" s="23" t="s">
        <v>444</v>
      </c>
      <c r="N338" s="23" t="s">
        <v>373</v>
      </c>
      <c r="O338" s="23" t="s">
        <v>337</v>
      </c>
      <c r="P338" s="23" t="s">
        <v>2419</v>
      </c>
      <c r="Q338" s="23"/>
      <c r="R338" s="26">
        <v>41815.833333333336</v>
      </c>
      <c r="S338" s="23">
        <v>7000</v>
      </c>
      <c r="T338" s="23" t="s">
        <v>281</v>
      </c>
      <c r="U338" s="23" t="s">
        <v>3593</v>
      </c>
      <c r="V338" s="23" t="s">
        <v>1701</v>
      </c>
      <c r="W338" s="23">
        <v>41816</v>
      </c>
      <c r="X338" s="23" t="s">
        <v>274</v>
      </c>
      <c r="Y338" s="23">
        <v>7000</v>
      </c>
      <c r="Z338" s="23"/>
      <c r="AA338" s="23">
        <v>41816</v>
      </c>
      <c r="AB338" s="23">
        <v>-7000</v>
      </c>
    </row>
    <row r="339" spans="1:28" x14ac:dyDescent="0.25">
      <c r="A339" s="23" t="s">
        <v>691</v>
      </c>
      <c r="B339" s="23">
        <v>200000000</v>
      </c>
      <c r="C339" s="26">
        <v>41892.486886574072</v>
      </c>
      <c r="D339" s="26">
        <v>41933.54314814815</v>
      </c>
      <c r="E339" s="26"/>
      <c r="F339" s="23">
        <v>0</v>
      </c>
      <c r="G339" s="23">
        <v>1</v>
      </c>
      <c r="H339" s="23">
        <v>100000000</v>
      </c>
      <c r="I339" s="23" t="s">
        <v>1652</v>
      </c>
      <c r="J339" s="23">
        <v>200000001</v>
      </c>
      <c r="K339" s="23"/>
      <c r="L339" s="23" t="s">
        <v>691</v>
      </c>
      <c r="M339" s="23" t="s">
        <v>692</v>
      </c>
      <c r="N339" s="23" t="s">
        <v>1800</v>
      </c>
      <c r="O339" s="23" t="s">
        <v>1801</v>
      </c>
      <c r="P339" s="23" t="s">
        <v>1906</v>
      </c>
      <c r="Q339" s="23"/>
      <c r="R339" s="26">
        <v>41893.833333333336</v>
      </c>
      <c r="S339" s="23">
        <v>2400000</v>
      </c>
      <c r="T339" s="23" t="s">
        <v>281</v>
      </c>
      <c r="U339" s="23" t="s">
        <v>283</v>
      </c>
      <c r="V339" s="23" t="s">
        <v>1701</v>
      </c>
      <c r="W339" s="23">
        <v>41894</v>
      </c>
      <c r="X339" s="23" t="s">
        <v>185</v>
      </c>
      <c r="Y339" s="23">
        <v>2400000</v>
      </c>
      <c r="Z339" s="23"/>
      <c r="AA339" s="23">
        <v>41894</v>
      </c>
      <c r="AB339" s="23">
        <v>-2400000</v>
      </c>
    </row>
    <row r="340" spans="1:28" x14ac:dyDescent="0.25">
      <c r="A340" s="23" t="s">
        <v>3465</v>
      </c>
      <c r="B340" s="23">
        <v>200000000</v>
      </c>
      <c r="C340" s="26">
        <v>41956.604548611111</v>
      </c>
      <c r="D340" s="26">
        <v>41956.604548611111</v>
      </c>
      <c r="E340" s="26"/>
      <c r="F340" s="23">
        <v>0</v>
      </c>
      <c r="G340" s="23">
        <v>1</v>
      </c>
      <c r="H340" s="23">
        <v>200000000</v>
      </c>
      <c r="I340" s="23" t="s">
        <v>3466</v>
      </c>
      <c r="J340" s="23">
        <v>200000001</v>
      </c>
      <c r="K340" s="23"/>
      <c r="L340" s="23" t="s">
        <v>3465</v>
      </c>
      <c r="M340" s="23" t="s">
        <v>3467</v>
      </c>
      <c r="N340" s="23" t="s">
        <v>530</v>
      </c>
      <c r="O340" s="23" t="s">
        <v>293</v>
      </c>
      <c r="P340" s="23" t="s">
        <v>3499</v>
      </c>
      <c r="Q340" s="23"/>
      <c r="R340" s="26">
        <v>41995.833333333336</v>
      </c>
      <c r="S340" s="23">
        <v>196720.04</v>
      </c>
      <c r="T340" s="23" t="s">
        <v>281</v>
      </c>
      <c r="U340" s="23" t="s">
        <v>283</v>
      </c>
      <c r="V340" s="23" t="s">
        <v>1698</v>
      </c>
      <c r="W340" s="23">
        <v>41996</v>
      </c>
      <c r="X340" s="23" t="s">
        <v>185</v>
      </c>
      <c r="Y340" s="23">
        <v>196720.04</v>
      </c>
      <c r="Z340" s="23"/>
      <c r="AA340" s="23">
        <v>41996</v>
      </c>
      <c r="AB340" s="23">
        <v>-196720.04</v>
      </c>
    </row>
    <row r="341" spans="1:28" x14ac:dyDescent="0.25">
      <c r="A341" s="23" t="s">
        <v>663</v>
      </c>
      <c r="B341" s="23">
        <v>200000000</v>
      </c>
      <c r="C341" s="26">
        <v>41858.430138888885</v>
      </c>
      <c r="D341" s="26">
        <v>41933.543020833335</v>
      </c>
      <c r="E341" s="26"/>
      <c r="F341" s="23">
        <v>0</v>
      </c>
      <c r="G341" s="23">
        <v>1</v>
      </c>
      <c r="H341" s="23">
        <v>200000003</v>
      </c>
      <c r="I341" s="23" t="s">
        <v>2266</v>
      </c>
      <c r="J341" s="23">
        <v>200000001</v>
      </c>
      <c r="K341" s="23"/>
      <c r="L341" s="23" t="s">
        <v>663</v>
      </c>
      <c r="M341" s="23" t="s">
        <v>664</v>
      </c>
      <c r="N341" s="23" t="s">
        <v>665</v>
      </c>
      <c r="O341" s="23" t="s">
        <v>295</v>
      </c>
      <c r="P341" s="23" t="s">
        <v>666</v>
      </c>
      <c r="Q341" s="23"/>
      <c r="R341" s="26">
        <v>41897.833333333336</v>
      </c>
      <c r="S341" s="23">
        <v>60650</v>
      </c>
      <c r="T341" s="23" t="s">
        <v>281</v>
      </c>
      <c r="U341" s="23" t="s">
        <v>283</v>
      </c>
      <c r="V341" s="23" t="s">
        <v>1699</v>
      </c>
      <c r="W341" s="23">
        <v>41898</v>
      </c>
      <c r="X341" s="23" t="s">
        <v>185</v>
      </c>
      <c r="Y341" s="23">
        <v>60650</v>
      </c>
      <c r="Z341" s="23"/>
      <c r="AA341" s="23">
        <v>41898</v>
      </c>
      <c r="AB341" s="23">
        <v>-60650</v>
      </c>
    </row>
    <row r="342" spans="1:28" x14ac:dyDescent="0.25">
      <c r="A342" s="23" t="s">
        <v>3063</v>
      </c>
      <c r="B342" s="23">
        <v>200000000</v>
      </c>
      <c r="C342" s="26">
        <v>41955.366990740738</v>
      </c>
      <c r="D342" s="26">
        <v>41955.366990740738</v>
      </c>
      <c r="E342" s="26"/>
      <c r="F342" s="23">
        <v>0</v>
      </c>
      <c r="G342" s="23">
        <v>1</v>
      </c>
      <c r="H342" s="23">
        <v>100000000</v>
      </c>
      <c r="I342" s="23" t="s">
        <v>3064</v>
      </c>
      <c r="J342" s="23">
        <v>200000001</v>
      </c>
      <c r="K342" s="23"/>
      <c r="L342" s="23" t="s">
        <v>3063</v>
      </c>
      <c r="M342" s="23" t="s">
        <v>3065</v>
      </c>
      <c r="N342" s="23" t="s">
        <v>530</v>
      </c>
      <c r="O342" s="23" t="s">
        <v>293</v>
      </c>
      <c r="P342" s="23" t="s">
        <v>3066</v>
      </c>
      <c r="Q342" s="23"/>
      <c r="R342" s="26">
        <v>41981.833333333336</v>
      </c>
      <c r="S342" s="23">
        <v>957.64</v>
      </c>
      <c r="T342" s="23" t="s">
        <v>281</v>
      </c>
      <c r="U342" s="23" t="s">
        <v>283</v>
      </c>
      <c r="V342" s="23" t="s">
        <v>1701</v>
      </c>
      <c r="W342" s="23">
        <v>41982</v>
      </c>
      <c r="X342" s="23" t="s">
        <v>185</v>
      </c>
      <c r="Y342" s="23">
        <v>957.64</v>
      </c>
      <c r="Z342" s="23"/>
      <c r="AA342" s="23">
        <v>41982</v>
      </c>
      <c r="AB342" s="23">
        <v>-957.64</v>
      </c>
    </row>
    <row r="343" spans="1:28" x14ac:dyDescent="0.25">
      <c r="A343" s="23" t="s">
        <v>2958</v>
      </c>
      <c r="B343" s="23">
        <v>200000003</v>
      </c>
      <c r="C343" s="26">
        <v>41950.308287037034</v>
      </c>
      <c r="D343" s="26">
        <v>41950.308287037034</v>
      </c>
      <c r="E343" s="26"/>
      <c r="F343" s="23">
        <v>0</v>
      </c>
      <c r="G343" s="23">
        <v>1</v>
      </c>
      <c r="H343" s="23">
        <v>200000003</v>
      </c>
      <c r="I343" s="23" t="s">
        <v>2959</v>
      </c>
      <c r="J343" s="23">
        <v>200000001</v>
      </c>
      <c r="K343" s="23"/>
      <c r="L343" s="23" t="s">
        <v>2958</v>
      </c>
      <c r="M343" s="23" t="s">
        <v>2960</v>
      </c>
      <c r="N343" s="23" t="s">
        <v>730</v>
      </c>
      <c r="O343" s="23" t="s">
        <v>290</v>
      </c>
      <c r="P343" s="23" t="s">
        <v>3302</v>
      </c>
      <c r="Q343" s="23"/>
      <c r="R343" s="26">
        <v>41911.833333333336</v>
      </c>
      <c r="S343" s="23">
        <v>28574.93</v>
      </c>
      <c r="T343" s="23" t="s">
        <v>281</v>
      </c>
      <c r="U343" s="23" t="s">
        <v>284</v>
      </c>
      <c r="V343" s="23" t="s">
        <v>1699</v>
      </c>
      <c r="W343" s="23">
        <v>41912</v>
      </c>
      <c r="X343" s="23" t="s">
        <v>192</v>
      </c>
      <c r="Y343" s="23">
        <v>28574.93</v>
      </c>
      <c r="Z343" s="23"/>
      <c r="AA343" s="23">
        <v>41912</v>
      </c>
      <c r="AB343" s="23">
        <v>-28574.93</v>
      </c>
    </row>
    <row r="344" spans="1:28" x14ac:dyDescent="0.25">
      <c r="A344" s="23" t="s">
        <v>2426</v>
      </c>
      <c r="B344" s="23">
        <v>200000000</v>
      </c>
      <c r="C344" s="26">
        <v>41915.426793981482</v>
      </c>
      <c r="D344" s="26">
        <v>41948.423946759256</v>
      </c>
      <c r="E344" s="26"/>
      <c r="F344" s="23">
        <v>0</v>
      </c>
      <c r="G344" s="23">
        <v>1</v>
      </c>
      <c r="H344" s="23">
        <v>200000000</v>
      </c>
      <c r="I344" s="23" t="s">
        <v>2427</v>
      </c>
      <c r="J344" s="23">
        <v>200000001</v>
      </c>
      <c r="K344" s="23"/>
      <c r="L344" s="23" t="s">
        <v>2426</v>
      </c>
      <c r="M344" s="23" t="s">
        <v>2428</v>
      </c>
      <c r="N344" s="23" t="s">
        <v>2429</v>
      </c>
      <c r="O344" s="23" t="s">
        <v>2430</v>
      </c>
      <c r="P344" s="23" t="s">
        <v>2431</v>
      </c>
      <c r="Q344" s="23"/>
      <c r="R344" s="26">
        <v>41904.833333333336</v>
      </c>
      <c r="S344" s="23">
        <v>40950</v>
      </c>
      <c r="T344" s="23" t="s">
        <v>281</v>
      </c>
      <c r="U344" s="23" t="s">
        <v>283</v>
      </c>
      <c r="V344" s="23" t="s">
        <v>1698</v>
      </c>
      <c r="W344" s="23">
        <v>41905</v>
      </c>
      <c r="X344" s="23" t="s">
        <v>185</v>
      </c>
      <c r="Y344" s="23">
        <v>40950</v>
      </c>
      <c r="Z344" s="23"/>
      <c r="AA344" s="23">
        <v>41905</v>
      </c>
      <c r="AB344" s="23">
        <v>-40950</v>
      </c>
    </row>
    <row r="345" spans="1:28" x14ac:dyDescent="0.25">
      <c r="A345" s="23" t="s">
        <v>1318</v>
      </c>
      <c r="B345" s="23">
        <v>200000001</v>
      </c>
      <c r="C345" s="26">
        <v>41876.256249999999</v>
      </c>
      <c r="D345" s="26">
        <v>41933.569398148145</v>
      </c>
      <c r="E345" s="26"/>
      <c r="F345" s="23">
        <v>0</v>
      </c>
      <c r="G345" s="23">
        <v>1</v>
      </c>
      <c r="H345" s="23">
        <v>200000003</v>
      </c>
      <c r="I345" s="23" t="s">
        <v>1319</v>
      </c>
      <c r="J345" s="23">
        <v>200000000</v>
      </c>
      <c r="K345" s="23"/>
      <c r="L345" s="23" t="s">
        <v>1318</v>
      </c>
      <c r="M345" s="23" t="s">
        <v>1320</v>
      </c>
      <c r="N345" s="23" t="s">
        <v>436</v>
      </c>
      <c r="O345" s="23" t="s">
        <v>309</v>
      </c>
      <c r="P345" s="23" t="s">
        <v>1321</v>
      </c>
      <c r="Q345" s="23"/>
      <c r="R345" s="26">
        <v>41697.833333333336</v>
      </c>
      <c r="S345" s="23">
        <v>1890500</v>
      </c>
      <c r="T345" s="23" t="s">
        <v>280</v>
      </c>
      <c r="U345" s="23" t="s">
        <v>282</v>
      </c>
      <c r="V345" s="23" t="s">
        <v>1699</v>
      </c>
      <c r="W345" s="23">
        <v>41698</v>
      </c>
      <c r="X345" s="23" t="s">
        <v>181</v>
      </c>
      <c r="Y345" s="23"/>
      <c r="Z345" s="23">
        <v>1890500</v>
      </c>
      <c r="AA345" s="23">
        <v>41698</v>
      </c>
      <c r="AB345" s="23">
        <v>1890500</v>
      </c>
    </row>
    <row r="346" spans="1:28" x14ac:dyDescent="0.25">
      <c r="A346" s="23" t="s">
        <v>2560</v>
      </c>
      <c r="B346" s="23">
        <v>200000001</v>
      </c>
      <c r="C346" s="26">
        <v>41880.326307870368</v>
      </c>
      <c r="D346" s="26">
        <v>41933.569386574076</v>
      </c>
      <c r="E346" s="26"/>
      <c r="F346" s="23">
        <v>0</v>
      </c>
      <c r="G346" s="23">
        <v>1</v>
      </c>
      <c r="H346" s="23">
        <v>200000003</v>
      </c>
      <c r="I346" s="23" t="s">
        <v>2561</v>
      </c>
      <c r="J346" s="23">
        <v>200000000</v>
      </c>
      <c r="K346" s="23"/>
      <c r="L346" s="23" t="s">
        <v>2560</v>
      </c>
      <c r="M346" s="23" t="s">
        <v>2562</v>
      </c>
      <c r="N346" s="23" t="s">
        <v>2563</v>
      </c>
      <c r="O346" s="23" t="s">
        <v>2564</v>
      </c>
      <c r="P346" s="23" t="s">
        <v>2565</v>
      </c>
      <c r="Q346" s="23"/>
      <c r="R346" s="26">
        <v>41842.833333333336</v>
      </c>
      <c r="S346" s="23">
        <v>25463</v>
      </c>
      <c r="T346" s="23" t="s">
        <v>280</v>
      </c>
      <c r="U346" s="23" t="s">
        <v>282</v>
      </c>
      <c r="V346" s="23" t="s">
        <v>1699</v>
      </c>
      <c r="W346" s="23">
        <v>41843</v>
      </c>
      <c r="X346" s="23" t="s">
        <v>181</v>
      </c>
      <c r="Y346" s="23"/>
      <c r="Z346" s="23">
        <v>25463</v>
      </c>
      <c r="AA346" s="23">
        <v>41843</v>
      </c>
      <c r="AB346" s="23">
        <v>25463</v>
      </c>
    </row>
    <row r="347" spans="1:28" x14ac:dyDescent="0.25">
      <c r="A347" s="23" t="s">
        <v>427</v>
      </c>
      <c r="B347" s="23">
        <v>200000000</v>
      </c>
      <c r="C347" s="26">
        <v>41855.40898148148</v>
      </c>
      <c r="D347" s="26">
        <v>41933.543020833335</v>
      </c>
      <c r="E347" s="26"/>
      <c r="F347" s="23">
        <v>0</v>
      </c>
      <c r="G347" s="23">
        <v>1</v>
      </c>
      <c r="H347" s="23">
        <v>200000003</v>
      </c>
      <c r="I347" s="23" t="s">
        <v>428</v>
      </c>
      <c r="J347" s="23">
        <v>200000001</v>
      </c>
      <c r="K347" s="23"/>
      <c r="L347" s="23" t="s">
        <v>427</v>
      </c>
      <c r="M347" s="23" t="s">
        <v>429</v>
      </c>
      <c r="N347" s="23" t="s">
        <v>390</v>
      </c>
      <c r="O347" s="23" t="s">
        <v>315</v>
      </c>
      <c r="P347" s="23" t="s">
        <v>430</v>
      </c>
      <c r="Q347" s="23"/>
      <c r="R347" s="26">
        <v>41834.833333333336</v>
      </c>
      <c r="S347" s="23">
        <v>25800.02</v>
      </c>
      <c r="T347" s="23" t="s">
        <v>281</v>
      </c>
      <c r="U347" s="23" t="s">
        <v>283</v>
      </c>
      <c r="V347" s="23" t="s">
        <v>1699</v>
      </c>
      <c r="W347" s="23">
        <v>41835</v>
      </c>
      <c r="X347" s="23" t="s">
        <v>185</v>
      </c>
      <c r="Y347" s="23">
        <v>25800.02</v>
      </c>
      <c r="Z347" s="23"/>
      <c r="AA347" s="23">
        <v>41835</v>
      </c>
      <c r="AB347" s="23">
        <v>-25800.02</v>
      </c>
    </row>
    <row r="348" spans="1:28" x14ac:dyDescent="0.25">
      <c r="A348" s="23" t="s">
        <v>2125</v>
      </c>
      <c r="B348" s="23">
        <v>200000000</v>
      </c>
      <c r="C348" s="26">
        <v>41884.512870370374</v>
      </c>
      <c r="D348" s="26">
        <v>41933.542905092596</v>
      </c>
      <c r="E348" s="26"/>
      <c r="F348" s="23">
        <v>0</v>
      </c>
      <c r="G348" s="23">
        <v>1</v>
      </c>
      <c r="H348" s="23">
        <v>200000003</v>
      </c>
      <c r="I348" s="23" t="s">
        <v>2126</v>
      </c>
      <c r="J348" s="23">
        <v>200000001</v>
      </c>
      <c r="K348" s="23"/>
      <c r="L348" s="23" t="s">
        <v>2125</v>
      </c>
      <c r="M348" s="23" t="s">
        <v>444</v>
      </c>
      <c r="N348" s="23" t="s">
        <v>395</v>
      </c>
      <c r="O348" s="23" t="s">
        <v>322</v>
      </c>
      <c r="P348" s="23" t="s">
        <v>2127</v>
      </c>
      <c r="Q348" s="23"/>
      <c r="R348" s="26"/>
      <c r="S348" s="23">
        <v>34504</v>
      </c>
      <c r="T348" s="23" t="s">
        <v>281</v>
      </c>
      <c r="U348" s="23" t="s">
        <v>283</v>
      </c>
      <c r="V348" s="23" t="s">
        <v>1699</v>
      </c>
      <c r="W348" s="23"/>
      <c r="X348" s="23" t="s">
        <v>185</v>
      </c>
      <c r="Y348" s="23">
        <v>34504</v>
      </c>
      <c r="Z348" s="23"/>
      <c r="AA348" s="23"/>
      <c r="AB348" s="23">
        <v>-34504</v>
      </c>
    </row>
    <row r="349" spans="1:28" x14ac:dyDescent="0.25">
      <c r="A349" s="23" t="s">
        <v>1199</v>
      </c>
      <c r="B349" s="23">
        <v>200000001</v>
      </c>
      <c r="C349" s="26">
        <v>41870.51935185185</v>
      </c>
      <c r="D349" s="26">
        <v>41933.569432870368</v>
      </c>
      <c r="E349" s="26"/>
      <c r="F349" s="23">
        <v>0</v>
      </c>
      <c r="G349" s="23">
        <v>1</v>
      </c>
      <c r="H349" s="23">
        <v>200000003</v>
      </c>
      <c r="I349" s="23" t="s">
        <v>1200</v>
      </c>
      <c r="J349" s="23">
        <v>200000000</v>
      </c>
      <c r="K349" s="23"/>
      <c r="L349" s="23" t="s">
        <v>1199</v>
      </c>
      <c r="M349" s="23" t="s">
        <v>444</v>
      </c>
      <c r="N349" s="23" t="s">
        <v>1412</v>
      </c>
      <c r="O349" s="23" t="s">
        <v>1413</v>
      </c>
      <c r="P349" s="23" t="s">
        <v>1414</v>
      </c>
      <c r="Q349" s="23"/>
      <c r="R349" s="26"/>
      <c r="S349" s="23">
        <v>13888</v>
      </c>
      <c r="T349" s="23" t="s">
        <v>280</v>
      </c>
      <c r="U349" s="23" t="s">
        <v>282</v>
      </c>
      <c r="V349" s="23" t="s">
        <v>1699</v>
      </c>
      <c r="W349" s="23"/>
      <c r="X349" s="23" t="s">
        <v>181</v>
      </c>
      <c r="Y349" s="23"/>
      <c r="Z349" s="23">
        <v>13888</v>
      </c>
      <c r="AA349" s="23"/>
      <c r="AB349" s="23">
        <v>13888</v>
      </c>
    </row>
    <row r="350" spans="1:28" x14ac:dyDescent="0.25">
      <c r="A350" s="23" t="s">
        <v>3026</v>
      </c>
      <c r="B350" s="23">
        <v>200000000</v>
      </c>
      <c r="C350" s="26">
        <v>41956.273587962962</v>
      </c>
      <c r="D350" s="26">
        <v>41956.273587962962</v>
      </c>
      <c r="E350" s="26"/>
      <c r="F350" s="23">
        <v>0</v>
      </c>
      <c r="G350" s="23">
        <v>1</v>
      </c>
      <c r="H350" s="23">
        <v>200000000</v>
      </c>
      <c r="I350" s="23" t="s">
        <v>3027</v>
      </c>
      <c r="J350" s="23">
        <v>200000001</v>
      </c>
      <c r="K350" s="23"/>
      <c r="L350" s="23" t="s">
        <v>3026</v>
      </c>
      <c r="M350" s="23" t="s">
        <v>3028</v>
      </c>
      <c r="N350" s="23" t="s">
        <v>395</v>
      </c>
      <c r="O350" s="23" t="s">
        <v>322</v>
      </c>
      <c r="P350" s="23" t="s">
        <v>3441</v>
      </c>
      <c r="Q350" s="23"/>
      <c r="R350" s="26">
        <v>41995.833333333336</v>
      </c>
      <c r="S350" s="23">
        <v>28343</v>
      </c>
      <c r="T350" s="23" t="s">
        <v>281</v>
      </c>
      <c r="U350" s="23" t="s">
        <v>283</v>
      </c>
      <c r="V350" s="23" t="s">
        <v>1698</v>
      </c>
      <c r="W350" s="23">
        <v>41996</v>
      </c>
      <c r="X350" s="23" t="s">
        <v>185</v>
      </c>
      <c r="Y350" s="23">
        <v>28343</v>
      </c>
      <c r="Z350" s="23"/>
      <c r="AA350" s="23">
        <v>41996</v>
      </c>
      <c r="AB350" s="23">
        <v>-28343</v>
      </c>
    </row>
    <row r="351" spans="1:28" x14ac:dyDescent="0.25">
      <c r="A351" s="23" t="s">
        <v>1075</v>
      </c>
      <c r="B351" s="23">
        <v>200000002</v>
      </c>
      <c r="C351" s="26">
        <v>41870.564143518517</v>
      </c>
      <c r="D351" s="26">
        <v>41933.569421296299</v>
      </c>
      <c r="E351" s="26"/>
      <c r="F351" s="23">
        <v>0</v>
      </c>
      <c r="G351" s="23">
        <v>1</v>
      </c>
      <c r="H351" s="23">
        <v>100000000</v>
      </c>
      <c r="I351" s="23" t="s">
        <v>1076</v>
      </c>
      <c r="J351" s="23">
        <v>200000001</v>
      </c>
      <c r="K351" s="23"/>
      <c r="L351" s="23" t="s">
        <v>1075</v>
      </c>
      <c r="M351" s="23" t="s">
        <v>1077</v>
      </c>
      <c r="N351" s="23" t="s">
        <v>1078</v>
      </c>
      <c r="O351" s="23" t="s">
        <v>1079</v>
      </c>
      <c r="P351" s="23" t="s">
        <v>1080</v>
      </c>
      <c r="Q351" s="23"/>
      <c r="R351" s="26"/>
      <c r="S351" s="23">
        <v>8243</v>
      </c>
      <c r="T351" s="23" t="s">
        <v>281</v>
      </c>
      <c r="U351" s="23" t="s">
        <v>3593</v>
      </c>
      <c r="V351" s="23" t="s">
        <v>1701</v>
      </c>
      <c r="W351" s="23"/>
      <c r="X351" s="23" t="s">
        <v>274</v>
      </c>
      <c r="Y351" s="23">
        <v>8243</v>
      </c>
      <c r="Z351" s="23"/>
      <c r="AA351" s="23"/>
      <c r="AB351" s="23">
        <v>-8243</v>
      </c>
    </row>
    <row r="352" spans="1:28" x14ac:dyDescent="0.25">
      <c r="A352" s="23" t="s">
        <v>3038</v>
      </c>
      <c r="B352" s="23">
        <v>200000001</v>
      </c>
      <c r="C352" s="26">
        <v>41950.640023148146</v>
      </c>
      <c r="D352" s="26">
        <v>41950.640023148146</v>
      </c>
      <c r="E352" s="26"/>
      <c r="F352" s="23">
        <v>0</v>
      </c>
      <c r="G352" s="23">
        <v>1</v>
      </c>
      <c r="H352" s="23">
        <v>200000000</v>
      </c>
      <c r="I352" s="23" t="s">
        <v>3039</v>
      </c>
      <c r="J352" s="23">
        <v>200000000</v>
      </c>
      <c r="K352" s="23"/>
      <c r="L352" s="23" t="s">
        <v>3038</v>
      </c>
      <c r="M352" s="23" t="s">
        <v>3040</v>
      </c>
      <c r="N352" s="23" t="s">
        <v>501</v>
      </c>
      <c r="O352" s="23" t="s">
        <v>260</v>
      </c>
      <c r="P352" s="23" t="s">
        <v>3041</v>
      </c>
      <c r="Q352" s="23"/>
      <c r="R352" s="26">
        <v>41913.833333333336</v>
      </c>
      <c r="S352" s="23">
        <v>13317.48</v>
      </c>
      <c r="T352" s="23" t="s">
        <v>280</v>
      </c>
      <c r="U352" s="23" t="s">
        <v>282</v>
      </c>
      <c r="V352" s="23" t="s">
        <v>1698</v>
      </c>
      <c r="W352" s="23">
        <v>41914</v>
      </c>
      <c r="X352" s="23" t="s">
        <v>181</v>
      </c>
      <c r="Y352" s="23"/>
      <c r="Z352" s="23">
        <v>13317.48</v>
      </c>
      <c r="AA352" s="23">
        <v>41914</v>
      </c>
      <c r="AB352" s="23">
        <v>13317.48</v>
      </c>
    </row>
    <row r="353" spans="1:28" x14ac:dyDescent="0.25">
      <c r="A353" s="23" t="s">
        <v>1126</v>
      </c>
      <c r="B353" s="23">
        <v>200000001</v>
      </c>
      <c r="C353" s="26">
        <v>41876.259942129633</v>
      </c>
      <c r="D353" s="26">
        <v>41933.569398148145</v>
      </c>
      <c r="E353" s="26"/>
      <c r="F353" s="23">
        <v>0</v>
      </c>
      <c r="G353" s="23">
        <v>1</v>
      </c>
      <c r="H353" s="23">
        <v>200000003</v>
      </c>
      <c r="I353" s="23" t="s">
        <v>1127</v>
      </c>
      <c r="J353" s="23">
        <v>200000000</v>
      </c>
      <c r="K353" s="23"/>
      <c r="L353" s="23" t="s">
        <v>1126</v>
      </c>
      <c r="M353" s="23" t="s">
        <v>1128</v>
      </c>
      <c r="N353" s="23" t="s">
        <v>436</v>
      </c>
      <c r="O353" s="23" t="s">
        <v>309</v>
      </c>
      <c r="P353" s="23" t="s">
        <v>1292</v>
      </c>
      <c r="Q353" s="23"/>
      <c r="R353" s="26">
        <v>41682.833333333336</v>
      </c>
      <c r="S353" s="23">
        <v>2104833.6</v>
      </c>
      <c r="T353" s="23" t="s">
        <v>280</v>
      </c>
      <c r="U353" s="23" t="s">
        <v>282</v>
      </c>
      <c r="V353" s="23" t="s">
        <v>1699</v>
      </c>
      <c r="W353" s="23">
        <v>41683</v>
      </c>
      <c r="X353" s="23" t="s">
        <v>181</v>
      </c>
      <c r="Y353" s="23"/>
      <c r="Z353" s="23">
        <v>2104833.6</v>
      </c>
      <c r="AA353" s="23">
        <v>41683</v>
      </c>
      <c r="AB353" s="23">
        <v>2104833.6</v>
      </c>
    </row>
    <row r="354" spans="1:28" x14ac:dyDescent="0.25">
      <c r="A354" s="23" t="s">
        <v>623</v>
      </c>
      <c r="B354" s="23">
        <v>200000000</v>
      </c>
      <c r="C354" s="26">
        <v>41856.523159722223</v>
      </c>
      <c r="D354" s="26">
        <v>41933.543009259258</v>
      </c>
      <c r="E354" s="26"/>
      <c r="F354" s="23">
        <v>0</v>
      </c>
      <c r="G354" s="23">
        <v>1</v>
      </c>
      <c r="H354" s="23">
        <v>200000003</v>
      </c>
      <c r="I354" s="23" t="s">
        <v>624</v>
      </c>
      <c r="J354" s="23">
        <v>200000001</v>
      </c>
      <c r="K354" s="23"/>
      <c r="L354" s="23" t="s">
        <v>623</v>
      </c>
      <c r="M354" s="23" t="s">
        <v>625</v>
      </c>
      <c r="N354" s="23" t="s">
        <v>395</v>
      </c>
      <c r="O354" s="23" t="s">
        <v>322</v>
      </c>
      <c r="P354" s="23" t="s">
        <v>732</v>
      </c>
      <c r="Q354" s="23"/>
      <c r="R354" s="26"/>
      <c r="S354" s="23">
        <v>1300</v>
      </c>
      <c r="T354" s="23" t="s">
        <v>281</v>
      </c>
      <c r="U354" s="23" t="s">
        <v>283</v>
      </c>
      <c r="V354" s="23" t="s">
        <v>1699</v>
      </c>
      <c r="W354" s="23"/>
      <c r="X354" s="23" t="s">
        <v>185</v>
      </c>
      <c r="Y354" s="23">
        <v>1300</v>
      </c>
      <c r="Z354" s="23"/>
      <c r="AA354" s="23"/>
      <c r="AB354" s="23">
        <v>-1300</v>
      </c>
    </row>
    <row r="355" spans="1:28" x14ac:dyDescent="0.25">
      <c r="A355" s="23" t="s">
        <v>3240</v>
      </c>
      <c r="B355" s="23">
        <v>200000001</v>
      </c>
      <c r="C355" s="26">
        <v>41936.383148148147</v>
      </c>
      <c r="D355" s="26">
        <v>41936.383148148147</v>
      </c>
      <c r="E355" s="26"/>
      <c r="F355" s="23">
        <v>0</v>
      </c>
      <c r="G355" s="23">
        <v>1</v>
      </c>
      <c r="H355" s="23">
        <v>200000000</v>
      </c>
      <c r="I355" s="23" t="s">
        <v>3241</v>
      </c>
      <c r="J355" s="23">
        <v>200000000</v>
      </c>
      <c r="K355" s="23"/>
      <c r="L355" s="23" t="s">
        <v>3240</v>
      </c>
      <c r="M355" s="23" t="s">
        <v>1146</v>
      </c>
      <c r="N355" s="23" t="s">
        <v>2390</v>
      </c>
      <c r="O355" s="23" t="s">
        <v>2391</v>
      </c>
      <c r="P355" s="23" t="s">
        <v>3265</v>
      </c>
      <c r="Q355" s="23"/>
      <c r="R355" s="26">
        <v>41913.833333333336</v>
      </c>
      <c r="S355" s="23">
        <v>13000</v>
      </c>
      <c r="T355" s="23" t="s">
        <v>280</v>
      </c>
      <c r="U355" s="23" t="s">
        <v>282</v>
      </c>
      <c r="V355" s="23" t="s">
        <v>1698</v>
      </c>
      <c r="W355" s="23">
        <v>41914</v>
      </c>
      <c r="X355" s="23" t="s">
        <v>181</v>
      </c>
      <c r="Y355" s="23"/>
      <c r="Z355" s="23">
        <v>13000</v>
      </c>
      <c r="AA355" s="23">
        <v>41914</v>
      </c>
      <c r="AB355" s="23">
        <v>13000</v>
      </c>
    </row>
    <row r="356" spans="1:28" x14ac:dyDescent="0.25">
      <c r="A356" s="23" t="s">
        <v>1972</v>
      </c>
      <c r="B356" s="23">
        <v>200000005</v>
      </c>
      <c r="C356" s="26">
        <v>41941.31212962963</v>
      </c>
      <c r="D356" s="26">
        <v>41941.31212962963</v>
      </c>
      <c r="E356" s="26"/>
      <c r="F356" s="23">
        <v>0</v>
      </c>
      <c r="G356" s="23">
        <v>1</v>
      </c>
      <c r="H356" s="23">
        <v>200000006</v>
      </c>
      <c r="I356" s="23" t="s">
        <v>1973</v>
      </c>
      <c r="J356" s="23">
        <v>200000000</v>
      </c>
      <c r="K356" s="23"/>
      <c r="L356" s="23" t="s">
        <v>1972</v>
      </c>
      <c r="M356" s="23" t="s">
        <v>1974</v>
      </c>
      <c r="N356" s="23" t="s">
        <v>1800</v>
      </c>
      <c r="O356" s="23" t="s">
        <v>1801</v>
      </c>
      <c r="P356" s="23" t="s">
        <v>3162</v>
      </c>
      <c r="Q356" s="23"/>
      <c r="R356" s="26">
        <v>41970.833333333336</v>
      </c>
      <c r="S356" s="23">
        <v>16316.52</v>
      </c>
      <c r="T356" s="23" t="s">
        <v>280</v>
      </c>
      <c r="U356" s="23" t="s">
        <v>1703</v>
      </c>
      <c r="V356" s="23" t="s">
        <v>1706</v>
      </c>
      <c r="W356" s="23">
        <v>41971</v>
      </c>
      <c r="X356" s="23" t="s">
        <v>1694</v>
      </c>
      <c r="Y356" s="23"/>
      <c r="Z356" s="23">
        <v>14684.868</v>
      </c>
      <c r="AA356" s="23">
        <v>41971</v>
      </c>
      <c r="AB356" s="23">
        <v>16316.52</v>
      </c>
    </row>
    <row r="357" spans="1:28" x14ac:dyDescent="0.25">
      <c r="A357" s="23" t="s">
        <v>2926</v>
      </c>
      <c r="B357" s="23">
        <v>200000001</v>
      </c>
      <c r="C357" s="26">
        <v>41936.528958333336</v>
      </c>
      <c r="D357" s="26">
        <v>41936.528958333336</v>
      </c>
      <c r="E357" s="26"/>
      <c r="F357" s="23">
        <v>0</v>
      </c>
      <c r="G357" s="23">
        <v>1</v>
      </c>
      <c r="H357" s="23">
        <v>200000000</v>
      </c>
      <c r="I357" s="23" t="s">
        <v>2927</v>
      </c>
      <c r="J357" s="23">
        <v>200000000</v>
      </c>
      <c r="K357" s="23"/>
      <c r="L357" s="23" t="s">
        <v>2926</v>
      </c>
      <c r="M357" s="23" t="s">
        <v>90</v>
      </c>
      <c r="N357" s="23" t="s">
        <v>1347</v>
      </c>
      <c r="O357" s="23" t="s">
        <v>1348</v>
      </c>
      <c r="P357" s="23" t="s">
        <v>3258</v>
      </c>
      <c r="Q357" s="23"/>
      <c r="R357" s="26">
        <v>41941.833333333336</v>
      </c>
      <c r="S357" s="23">
        <v>63874.8</v>
      </c>
      <c r="T357" s="23" t="s">
        <v>280</v>
      </c>
      <c r="U357" s="23" t="s">
        <v>282</v>
      </c>
      <c r="V357" s="23" t="s">
        <v>1698</v>
      </c>
      <c r="W357" s="23">
        <v>41942</v>
      </c>
      <c r="X357" s="23" t="s">
        <v>181</v>
      </c>
      <c r="Y357" s="23"/>
      <c r="Z357" s="23">
        <v>63874.8</v>
      </c>
      <c r="AA357" s="23">
        <v>41942</v>
      </c>
      <c r="AB357" s="23">
        <v>63874.8</v>
      </c>
    </row>
    <row r="358" spans="1:28" x14ac:dyDescent="0.25">
      <c r="A358" s="23" t="s">
        <v>2157</v>
      </c>
      <c r="B358" s="23">
        <v>200000000</v>
      </c>
      <c r="C358" s="26">
        <v>41933.462743055556</v>
      </c>
      <c r="D358" s="26">
        <v>41936.314571759256</v>
      </c>
      <c r="E358" s="26"/>
      <c r="F358" s="23">
        <v>0</v>
      </c>
      <c r="G358" s="23">
        <v>1</v>
      </c>
      <c r="H358" s="23">
        <v>200000003</v>
      </c>
      <c r="I358" s="23" t="s">
        <v>2158</v>
      </c>
      <c r="J358" s="23">
        <v>200000001</v>
      </c>
      <c r="K358" s="23"/>
      <c r="L358" s="23" t="s">
        <v>2157</v>
      </c>
      <c r="M358" s="23" t="s">
        <v>2159</v>
      </c>
      <c r="N358" s="23" t="s">
        <v>1749</v>
      </c>
      <c r="O358" s="23" t="s">
        <v>1750</v>
      </c>
      <c r="P358" s="23" t="s">
        <v>2234</v>
      </c>
      <c r="Q358" s="23"/>
      <c r="R358" s="26">
        <v>41955.833333333336</v>
      </c>
      <c r="S358" s="23">
        <v>188253</v>
      </c>
      <c r="T358" s="23" t="s">
        <v>281</v>
      </c>
      <c r="U358" s="23" t="s">
        <v>283</v>
      </c>
      <c r="V358" s="23" t="s">
        <v>1699</v>
      </c>
      <c r="W358" s="23">
        <v>41956</v>
      </c>
      <c r="X358" s="23" t="s">
        <v>185</v>
      </c>
      <c r="Y358" s="23">
        <v>188253</v>
      </c>
      <c r="Z358" s="23"/>
      <c r="AA358" s="23">
        <v>41956</v>
      </c>
      <c r="AB358" s="23">
        <v>-188253</v>
      </c>
    </row>
    <row r="359" spans="1:28" x14ac:dyDescent="0.25">
      <c r="A359" s="23" t="s">
        <v>1717</v>
      </c>
      <c r="B359" s="23">
        <v>200000000</v>
      </c>
      <c r="C359" s="26">
        <v>41926.383958333332</v>
      </c>
      <c r="D359" s="26">
        <v>41933.54315972222</v>
      </c>
      <c r="E359" s="26"/>
      <c r="F359" s="23">
        <v>0</v>
      </c>
      <c r="G359" s="23">
        <v>1</v>
      </c>
      <c r="H359" s="23">
        <v>200000000</v>
      </c>
      <c r="I359" s="23" t="s">
        <v>1718</v>
      </c>
      <c r="J359" s="23">
        <v>200000001</v>
      </c>
      <c r="K359" s="23"/>
      <c r="L359" s="23" t="s">
        <v>1717</v>
      </c>
      <c r="M359" s="23" t="s">
        <v>1320</v>
      </c>
      <c r="N359" s="23" t="s">
        <v>395</v>
      </c>
      <c r="O359" s="23" t="s">
        <v>322</v>
      </c>
      <c r="P359" s="23" t="s">
        <v>1719</v>
      </c>
      <c r="Q359" s="23"/>
      <c r="R359" s="26">
        <v>41969.833333333336</v>
      </c>
      <c r="S359" s="23">
        <v>130050</v>
      </c>
      <c r="T359" s="23" t="s">
        <v>281</v>
      </c>
      <c r="U359" s="23" t="s">
        <v>283</v>
      </c>
      <c r="V359" s="23" t="s">
        <v>1698</v>
      </c>
      <c r="W359" s="23">
        <v>41970</v>
      </c>
      <c r="X359" s="23" t="s">
        <v>185</v>
      </c>
      <c r="Y359" s="23">
        <v>130050</v>
      </c>
      <c r="Z359" s="23"/>
      <c r="AA359" s="23">
        <v>41970</v>
      </c>
      <c r="AB359" s="23">
        <v>-130050</v>
      </c>
    </row>
    <row r="360" spans="1:28" x14ac:dyDescent="0.25">
      <c r="A360" s="23" t="s">
        <v>1968</v>
      </c>
      <c r="B360" s="23">
        <v>200000003</v>
      </c>
      <c r="C360" s="26">
        <v>41914.51798611111</v>
      </c>
      <c r="D360" s="26">
        <v>41956.568414351852</v>
      </c>
      <c r="E360" s="26"/>
      <c r="F360" s="23">
        <v>0</v>
      </c>
      <c r="G360" s="23">
        <v>1</v>
      </c>
      <c r="H360" s="23">
        <v>100000000</v>
      </c>
      <c r="I360" s="23" t="s">
        <v>1969</v>
      </c>
      <c r="J360" s="23">
        <v>200000001</v>
      </c>
      <c r="K360" s="23"/>
      <c r="L360" s="23" t="s">
        <v>1968</v>
      </c>
      <c r="M360" s="23" t="s">
        <v>1970</v>
      </c>
      <c r="N360" s="23" t="s">
        <v>541</v>
      </c>
      <c r="O360" s="23" t="s">
        <v>347</v>
      </c>
      <c r="P360" s="23" t="s">
        <v>2086</v>
      </c>
      <c r="Q360" s="23"/>
      <c r="R360" s="26">
        <v>41737.833333333336</v>
      </c>
      <c r="S360" s="23">
        <v>723.79</v>
      </c>
      <c r="T360" s="23" t="s">
        <v>281</v>
      </c>
      <c r="U360" s="23" t="s">
        <v>284</v>
      </c>
      <c r="V360" s="23" t="s">
        <v>1701</v>
      </c>
      <c r="W360" s="23">
        <v>41738</v>
      </c>
      <c r="X360" s="23" t="s">
        <v>192</v>
      </c>
      <c r="Y360" s="23">
        <v>723.79</v>
      </c>
      <c r="Z360" s="23"/>
      <c r="AA360" s="23">
        <v>41738</v>
      </c>
      <c r="AB360" s="23">
        <v>-723.79</v>
      </c>
    </row>
    <row r="361" spans="1:28" x14ac:dyDescent="0.25">
      <c r="A361" s="23" t="s">
        <v>1884</v>
      </c>
      <c r="B361" s="23">
        <v>200000001</v>
      </c>
      <c r="C361" s="26">
        <v>41900.24759259259</v>
      </c>
      <c r="D361" s="26">
        <v>41933.569386574076</v>
      </c>
      <c r="E361" s="26"/>
      <c r="F361" s="23">
        <v>0</v>
      </c>
      <c r="G361" s="23">
        <v>1</v>
      </c>
      <c r="H361" s="23">
        <v>200000003</v>
      </c>
      <c r="I361" s="23" t="s">
        <v>1885</v>
      </c>
      <c r="J361" s="23">
        <v>200000000</v>
      </c>
      <c r="K361" s="23"/>
      <c r="L361" s="23" t="s">
        <v>1884</v>
      </c>
      <c r="M361" s="23" t="s">
        <v>1886</v>
      </c>
      <c r="N361" s="23" t="s">
        <v>447</v>
      </c>
      <c r="O361" s="23" t="s">
        <v>294</v>
      </c>
      <c r="P361" s="23" t="s">
        <v>2265</v>
      </c>
      <c r="Q361" s="23"/>
      <c r="R361" s="26">
        <v>41581.833333333336</v>
      </c>
      <c r="S361" s="23">
        <v>67</v>
      </c>
      <c r="T361" s="23" t="s">
        <v>280</v>
      </c>
      <c r="U361" s="23" t="s">
        <v>282</v>
      </c>
      <c r="V361" s="23" t="s">
        <v>1699</v>
      </c>
      <c r="W361" s="23">
        <v>41582</v>
      </c>
      <c r="X361" s="23" t="s">
        <v>181</v>
      </c>
      <c r="Y361" s="23"/>
      <c r="Z361" s="23">
        <v>67</v>
      </c>
      <c r="AA361" s="23">
        <v>41582</v>
      </c>
      <c r="AB361" s="23">
        <v>67</v>
      </c>
    </row>
    <row r="362" spans="1:28" x14ac:dyDescent="0.25">
      <c r="A362" s="23" t="s">
        <v>2958</v>
      </c>
      <c r="B362" s="23">
        <v>200000001</v>
      </c>
      <c r="C362" s="26">
        <v>41955.461539351854</v>
      </c>
      <c r="D362" s="26">
        <v>41955.461539351854</v>
      </c>
      <c r="E362" s="26"/>
      <c r="F362" s="23">
        <v>0</v>
      </c>
      <c r="G362" s="23">
        <v>1</v>
      </c>
      <c r="H362" s="23">
        <v>100000000</v>
      </c>
      <c r="I362" s="23" t="s">
        <v>2959</v>
      </c>
      <c r="J362" s="23">
        <v>200000000</v>
      </c>
      <c r="K362" s="23"/>
      <c r="L362" s="23" t="s">
        <v>2958</v>
      </c>
      <c r="M362" s="23" t="s">
        <v>2960</v>
      </c>
      <c r="N362" s="23" t="s">
        <v>3368</v>
      </c>
      <c r="O362" s="23" t="s">
        <v>3369</v>
      </c>
      <c r="P362" s="23" t="s">
        <v>3370</v>
      </c>
      <c r="Q362" s="23"/>
      <c r="R362" s="26">
        <v>41994.833333333336</v>
      </c>
      <c r="S362" s="23">
        <v>1352667.55</v>
      </c>
      <c r="T362" s="23" t="s">
        <v>280</v>
      </c>
      <c r="U362" s="23" t="s">
        <v>282</v>
      </c>
      <c r="V362" s="23" t="s">
        <v>1701</v>
      </c>
      <c r="W362" s="23">
        <v>41995</v>
      </c>
      <c r="X362" s="23" t="s">
        <v>181</v>
      </c>
      <c r="Y362" s="23"/>
      <c r="Z362" s="23">
        <v>1352667.55</v>
      </c>
      <c r="AA362" s="23">
        <v>41995</v>
      </c>
      <c r="AB362" s="23">
        <v>1352667.55</v>
      </c>
    </row>
    <row r="363" spans="1:28" x14ac:dyDescent="0.25">
      <c r="A363" s="23" t="s">
        <v>2387</v>
      </c>
      <c r="B363" s="23">
        <v>200000000</v>
      </c>
      <c r="C363" s="26">
        <v>41880.381539351853</v>
      </c>
      <c r="D363" s="26">
        <v>41933.542905092596</v>
      </c>
      <c r="E363" s="26"/>
      <c r="F363" s="23">
        <v>0</v>
      </c>
      <c r="G363" s="23">
        <v>1</v>
      </c>
      <c r="H363" s="23">
        <v>200000003</v>
      </c>
      <c r="I363" s="23" t="s">
        <v>2388</v>
      </c>
      <c r="J363" s="23">
        <v>200000001</v>
      </c>
      <c r="K363" s="23"/>
      <c r="L363" s="23" t="s">
        <v>2387</v>
      </c>
      <c r="M363" s="23" t="s">
        <v>2389</v>
      </c>
      <c r="N363" s="23" t="s">
        <v>2390</v>
      </c>
      <c r="O363" s="23" t="s">
        <v>2391</v>
      </c>
      <c r="P363" s="23" t="s">
        <v>2392</v>
      </c>
      <c r="Q363" s="23"/>
      <c r="R363" s="26">
        <v>41878.833333333336</v>
      </c>
      <c r="S363" s="23">
        <v>32584.75</v>
      </c>
      <c r="T363" s="23" t="s">
        <v>281</v>
      </c>
      <c r="U363" s="23" t="s">
        <v>283</v>
      </c>
      <c r="V363" s="23" t="s">
        <v>1699</v>
      </c>
      <c r="W363" s="23">
        <v>41879</v>
      </c>
      <c r="X363" s="23" t="s">
        <v>185</v>
      </c>
      <c r="Y363" s="23">
        <v>32584.75</v>
      </c>
      <c r="Z363" s="23"/>
      <c r="AA363" s="23">
        <v>41879</v>
      </c>
      <c r="AB363" s="23">
        <v>-32584.75</v>
      </c>
    </row>
    <row r="364" spans="1:28" x14ac:dyDescent="0.25">
      <c r="A364" s="23" t="s">
        <v>930</v>
      </c>
      <c r="B364" s="23">
        <v>200000001</v>
      </c>
      <c r="C364" s="26">
        <v>41814.217511574076</v>
      </c>
      <c r="D364" s="26">
        <v>41933.569548611114</v>
      </c>
      <c r="E364" s="26"/>
      <c r="F364" s="23">
        <v>0</v>
      </c>
      <c r="G364" s="23">
        <v>1</v>
      </c>
      <c r="H364" s="23">
        <v>200000000</v>
      </c>
      <c r="I364" s="23"/>
      <c r="J364" s="23">
        <v>200000000</v>
      </c>
      <c r="K364" s="23"/>
      <c r="L364" s="23" t="s">
        <v>930</v>
      </c>
      <c r="M364" s="23" t="s">
        <v>931</v>
      </c>
      <c r="N364" s="23" t="s">
        <v>544</v>
      </c>
      <c r="O364" s="23" t="s">
        <v>263</v>
      </c>
      <c r="P364" s="23" t="s">
        <v>932</v>
      </c>
      <c r="Q364" s="23"/>
      <c r="R364" s="26">
        <v>41881.833333333336</v>
      </c>
      <c r="S364" s="23">
        <v>1315000</v>
      </c>
      <c r="T364" s="23" t="s">
        <v>280</v>
      </c>
      <c r="U364" s="23" t="s">
        <v>282</v>
      </c>
      <c r="V364" s="23" t="s">
        <v>1698</v>
      </c>
      <c r="W364" s="23">
        <v>41882</v>
      </c>
      <c r="X364" s="23" t="s">
        <v>181</v>
      </c>
      <c r="Y364" s="23"/>
      <c r="Z364" s="23">
        <v>1315000</v>
      </c>
      <c r="AA364" s="23">
        <v>41882</v>
      </c>
      <c r="AB364" s="23">
        <v>1315000</v>
      </c>
    </row>
    <row r="365" spans="1:28" x14ac:dyDescent="0.25">
      <c r="A365" s="23" t="s">
        <v>2292</v>
      </c>
      <c r="B365" s="23">
        <v>200000000</v>
      </c>
      <c r="C365" s="26">
        <v>41914.621516203704</v>
      </c>
      <c r="D365" s="26">
        <v>41952.198437500003</v>
      </c>
      <c r="E365" s="26"/>
      <c r="F365" s="23">
        <v>0</v>
      </c>
      <c r="G365" s="23">
        <v>1</v>
      </c>
      <c r="H365" s="23">
        <v>100000000</v>
      </c>
      <c r="I365" s="23" t="s">
        <v>2293</v>
      </c>
      <c r="J365" s="23">
        <v>200000001</v>
      </c>
      <c r="K365" s="23"/>
      <c r="L365" s="23" t="s">
        <v>2292</v>
      </c>
      <c r="M365" s="23" t="s">
        <v>2294</v>
      </c>
      <c r="N365" s="23" t="s">
        <v>1814</v>
      </c>
      <c r="O365" s="23" t="s">
        <v>1815</v>
      </c>
      <c r="P365" s="23" t="s">
        <v>2751</v>
      </c>
      <c r="Q365" s="23"/>
      <c r="R365" s="26">
        <v>41827.833333333336</v>
      </c>
      <c r="S365" s="23">
        <v>285539.58</v>
      </c>
      <c r="T365" s="23" t="s">
        <v>281</v>
      </c>
      <c r="U365" s="23" t="s">
        <v>283</v>
      </c>
      <c r="V365" s="23" t="s">
        <v>1701</v>
      </c>
      <c r="W365" s="23">
        <v>41828</v>
      </c>
      <c r="X365" s="23" t="s">
        <v>185</v>
      </c>
      <c r="Y365" s="23">
        <v>285539.58</v>
      </c>
      <c r="Z365" s="23"/>
      <c r="AA365" s="23">
        <v>41828</v>
      </c>
      <c r="AB365" s="23">
        <v>-285539.58</v>
      </c>
    </row>
    <row r="366" spans="1:28" x14ac:dyDescent="0.25">
      <c r="A366" s="23" t="s">
        <v>1968</v>
      </c>
      <c r="B366" s="23">
        <v>200000001</v>
      </c>
      <c r="C366" s="26">
        <v>41914.516180555554</v>
      </c>
      <c r="D366" s="26">
        <v>41933.569537037038</v>
      </c>
      <c r="E366" s="26"/>
      <c r="F366" s="23">
        <v>0</v>
      </c>
      <c r="G366" s="23">
        <v>1</v>
      </c>
      <c r="H366" s="23">
        <v>100000000</v>
      </c>
      <c r="I366" s="23" t="s">
        <v>1969</v>
      </c>
      <c r="J366" s="23">
        <v>200000000</v>
      </c>
      <c r="K366" s="23"/>
      <c r="L366" s="23" t="s">
        <v>1968</v>
      </c>
      <c r="M366" s="23" t="s">
        <v>1970</v>
      </c>
      <c r="N366" s="23" t="s">
        <v>541</v>
      </c>
      <c r="O366" s="23" t="s">
        <v>347</v>
      </c>
      <c r="P366" s="23" t="s">
        <v>2277</v>
      </c>
      <c r="Q366" s="23"/>
      <c r="R366" s="26">
        <v>41718.833333333336</v>
      </c>
      <c r="S366" s="23">
        <v>116116</v>
      </c>
      <c r="T366" s="23" t="s">
        <v>280</v>
      </c>
      <c r="U366" s="23" t="s">
        <v>282</v>
      </c>
      <c r="V366" s="23" t="s">
        <v>1701</v>
      </c>
      <c r="W366" s="23">
        <v>41719</v>
      </c>
      <c r="X366" s="23" t="s">
        <v>181</v>
      </c>
      <c r="Y366" s="23"/>
      <c r="Z366" s="23">
        <v>116116</v>
      </c>
      <c r="AA366" s="23">
        <v>41719</v>
      </c>
      <c r="AB366" s="23">
        <v>116116</v>
      </c>
    </row>
    <row r="367" spans="1:28" x14ac:dyDescent="0.25">
      <c r="A367" s="23" t="s">
        <v>3115</v>
      </c>
      <c r="B367" s="23">
        <v>200000000</v>
      </c>
      <c r="C367" s="26">
        <v>41936.39329861111</v>
      </c>
      <c r="D367" s="26">
        <v>41936.500069444446</v>
      </c>
      <c r="E367" s="26"/>
      <c r="F367" s="23">
        <v>0</v>
      </c>
      <c r="G367" s="23">
        <v>1</v>
      </c>
      <c r="H367" s="23">
        <v>200000000</v>
      </c>
      <c r="I367" s="23" t="s">
        <v>3116</v>
      </c>
      <c r="J367" s="23">
        <v>200000001</v>
      </c>
      <c r="K367" s="23"/>
      <c r="L367" s="23" t="s">
        <v>3115</v>
      </c>
      <c r="M367" s="23" t="s">
        <v>3117</v>
      </c>
      <c r="N367" s="23" t="s">
        <v>395</v>
      </c>
      <c r="O367" s="23" t="s">
        <v>322</v>
      </c>
      <c r="P367" s="23" t="s">
        <v>3118</v>
      </c>
      <c r="Q367" s="23"/>
      <c r="R367" s="26">
        <v>41969.833333333336</v>
      </c>
      <c r="S367" s="23">
        <v>7872.9</v>
      </c>
      <c r="T367" s="23" t="s">
        <v>281</v>
      </c>
      <c r="U367" s="23" t="s">
        <v>283</v>
      </c>
      <c r="V367" s="23" t="s">
        <v>1698</v>
      </c>
      <c r="W367" s="23">
        <v>41970</v>
      </c>
      <c r="X367" s="23" t="s">
        <v>185</v>
      </c>
      <c r="Y367" s="23">
        <v>7872.9</v>
      </c>
      <c r="Z367" s="23"/>
      <c r="AA367" s="23">
        <v>41970</v>
      </c>
      <c r="AB367" s="23">
        <v>-7872.9</v>
      </c>
    </row>
    <row r="368" spans="1:28" x14ac:dyDescent="0.25">
      <c r="A368" s="23" t="s">
        <v>1029</v>
      </c>
      <c r="B368" s="23">
        <v>200000001</v>
      </c>
      <c r="C368" s="26">
        <v>41865.446018518516</v>
      </c>
      <c r="D368" s="26">
        <v>41957.357754629629</v>
      </c>
      <c r="E368" s="26"/>
      <c r="F368" s="23">
        <v>0</v>
      </c>
      <c r="G368" s="23">
        <v>1</v>
      </c>
      <c r="H368" s="23">
        <v>200000000</v>
      </c>
      <c r="I368" s="23" t="s">
        <v>2630</v>
      </c>
      <c r="J368" s="23">
        <v>200000000</v>
      </c>
      <c r="K368" s="23"/>
      <c r="L368" s="23" t="s">
        <v>1029</v>
      </c>
      <c r="M368" s="23" t="s">
        <v>1030</v>
      </c>
      <c r="N368" s="23" t="s">
        <v>982</v>
      </c>
      <c r="O368" s="23" t="s">
        <v>983</v>
      </c>
      <c r="P368" s="23" t="s">
        <v>1031</v>
      </c>
      <c r="Q368" s="23">
        <v>100</v>
      </c>
      <c r="R368" s="26">
        <v>41941.833333333336</v>
      </c>
      <c r="S368" s="23">
        <v>209081.25</v>
      </c>
      <c r="T368" s="23" t="s">
        <v>280</v>
      </c>
      <c r="U368" s="23" t="s">
        <v>282</v>
      </c>
      <c r="V368" s="23" t="s">
        <v>1698</v>
      </c>
      <c r="W368" s="23">
        <v>41942</v>
      </c>
      <c r="X368" s="23" t="s">
        <v>181</v>
      </c>
      <c r="Y368" s="23"/>
      <c r="Z368" s="23">
        <v>209081.25</v>
      </c>
      <c r="AA368" s="23">
        <v>41942</v>
      </c>
      <c r="AB368" s="23">
        <v>209081.25</v>
      </c>
    </row>
    <row r="369" spans="1:28" x14ac:dyDescent="0.25">
      <c r="A369" s="23" t="s">
        <v>1328</v>
      </c>
      <c r="B369" s="23">
        <v>200000001</v>
      </c>
      <c r="C369" s="26">
        <v>41870.436840277776</v>
      </c>
      <c r="D369" s="26">
        <v>41933.569432870368</v>
      </c>
      <c r="E369" s="26"/>
      <c r="F369" s="23">
        <v>0</v>
      </c>
      <c r="G369" s="23">
        <v>1</v>
      </c>
      <c r="H369" s="23">
        <v>200000003</v>
      </c>
      <c r="I369" s="23" t="s">
        <v>1329</v>
      </c>
      <c r="J369" s="23">
        <v>200000000</v>
      </c>
      <c r="K369" s="23"/>
      <c r="L369" s="23" t="s">
        <v>1328</v>
      </c>
      <c r="M369" s="23" t="s">
        <v>444</v>
      </c>
      <c r="N369" s="23" t="s">
        <v>1563</v>
      </c>
      <c r="O369" s="23" t="s">
        <v>1564</v>
      </c>
      <c r="P369" s="23" t="s">
        <v>1565</v>
      </c>
      <c r="Q369" s="23"/>
      <c r="R369" s="26"/>
      <c r="S369" s="23">
        <v>22400</v>
      </c>
      <c r="T369" s="23" t="s">
        <v>280</v>
      </c>
      <c r="U369" s="23" t="s">
        <v>282</v>
      </c>
      <c r="V369" s="23" t="s">
        <v>1699</v>
      </c>
      <c r="W369" s="23"/>
      <c r="X369" s="23" t="s">
        <v>181</v>
      </c>
      <c r="Y369" s="23"/>
      <c r="Z369" s="23">
        <v>22400</v>
      </c>
      <c r="AA369" s="23"/>
      <c r="AB369" s="23">
        <v>22400</v>
      </c>
    </row>
    <row r="370" spans="1:28" x14ac:dyDescent="0.25">
      <c r="A370" s="23" t="s">
        <v>1620</v>
      </c>
      <c r="B370" s="23">
        <v>200000001</v>
      </c>
      <c r="C370" s="26">
        <v>41876.23847222222</v>
      </c>
      <c r="D370" s="26">
        <v>41933.569409722222</v>
      </c>
      <c r="E370" s="26"/>
      <c r="F370" s="23">
        <v>0</v>
      </c>
      <c r="G370" s="23">
        <v>1</v>
      </c>
      <c r="H370" s="23">
        <v>100000000</v>
      </c>
      <c r="I370" s="23" t="s">
        <v>1621</v>
      </c>
      <c r="J370" s="23">
        <v>200000000</v>
      </c>
      <c r="K370" s="23"/>
      <c r="L370" s="23" t="s">
        <v>1620</v>
      </c>
      <c r="M370" s="23" t="s">
        <v>1622</v>
      </c>
      <c r="N370" s="23" t="s">
        <v>395</v>
      </c>
      <c r="O370" s="23" t="s">
        <v>322</v>
      </c>
      <c r="P370" s="23" t="s">
        <v>1623</v>
      </c>
      <c r="Q370" s="23"/>
      <c r="R370" s="26">
        <v>41756.833333333336</v>
      </c>
      <c r="S370" s="23">
        <v>197580</v>
      </c>
      <c r="T370" s="23" t="s">
        <v>280</v>
      </c>
      <c r="U370" s="23" t="s">
        <v>282</v>
      </c>
      <c r="V370" s="23" t="s">
        <v>1701</v>
      </c>
      <c r="W370" s="23">
        <v>41757</v>
      </c>
      <c r="X370" s="23" t="s">
        <v>181</v>
      </c>
      <c r="Y370" s="23"/>
      <c r="Z370" s="23">
        <v>197580</v>
      </c>
      <c r="AA370" s="23">
        <v>41757</v>
      </c>
      <c r="AB370" s="23">
        <v>197580</v>
      </c>
    </row>
    <row r="371" spans="1:28" x14ac:dyDescent="0.25">
      <c r="A371" s="23" t="s">
        <v>1548</v>
      </c>
      <c r="B371" s="23">
        <v>200000001</v>
      </c>
      <c r="C371" s="26">
        <v>41876.231956018521</v>
      </c>
      <c r="D371" s="26">
        <v>41933.569409722222</v>
      </c>
      <c r="E371" s="26"/>
      <c r="F371" s="23">
        <v>0</v>
      </c>
      <c r="G371" s="23">
        <v>1</v>
      </c>
      <c r="H371" s="23">
        <v>200000000</v>
      </c>
      <c r="I371" s="23"/>
      <c r="J371" s="23">
        <v>200000000</v>
      </c>
      <c r="K371" s="23"/>
      <c r="L371" s="23" t="s">
        <v>1548</v>
      </c>
      <c r="M371" s="23" t="s">
        <v>1549</v>
      </c>
      <c r="N371" s="23" t="s">
        <v>1253</v>
      </c>
      <c r="O371" s="23" t="s">
        <v>1254</v>
      </c>
      <c r="P371" s="23" t="s">
        <v>1550</v>
      </c>
      <c r="Q371" s="23">
        <v>100</v>
      </c>
      <c r="R371" s="26">
        <v>41723.833333333336</v>
      </c>
      <c r="S371" s="23">
        <v>50115.24</v>
      </c>
      <c r="T371" s="23" t="s">
        <v>280</v>
      </c>
      <c r="U371" s="23" t="s">
        <v>282</v>
      </c>
      <c r="V371" s="23" t="s">
        <v>1698</v>
      </c>
      <c r="W371" s="23">
        <v>41724</v>
      </c>
      <c r="X371" s="23" t="s">
        <v>181</v>
      </c>
      <c r="Y371" s="23"/>
      <c r="Z371" s="23">
        <v>50115.24</v>
      </c>
      <c r="AA371" s="23">
        <v>41724</v>
      </c>
      <c r="AB371" s="23">
        <v>50115.24</v>
      </c>
    </row>
    <row r="372" spans="1:28" x14ac:dyDescent="0.25">
      <c r="A372" s="23" t="s">
        <v>2273</v>
      </c>
      <c r="B372" s="23">
        <v>200000002</v>
      </c>
      <c r="C372" s="26">
        <v>41899.481956018521</v>
      </c>
      <c r="D372" s="26">
        <v>41933.569467592592</v>
      </c>
      <c r="E372" s="26"/>
      <c r="F372" s="23">
        <v>0</v>
      </c>
      <c r="G372" s="23">
        <v>1</v>
      </c>
      <c r="H372" s="23">
        <v>100000000</v>
      </c>
      <c r="I372" s="23" t="s">
        <v>2274</v>
      </c>
      <c r="J372" s="23">
        <v>200000001</v>
      </c>
      <c r="K372" s="23"/>
      <c r="L372" s="23" t="s">
        <v>2273</v>
      </c>
      <c r="M372" s="23" t="s">
        <v>2275</v>
      </c>
      <c r="N372" s="23" t="s">
        <v>541</v>
      </c>
      <c r="O372" s="23" t="s">
        <v>347</v>
      </c>
      <c r="P372" s="23" t="s">
        <v>2276</v>
      </c>
      <c r="Q372" s="23"/>
      <c r="R372" s="26">
        <v>41907.833333333336</v>
      </c>
      <c r="S372" s="23">
        <v>12000</v>
      </c>
      <c r="T372" s="23" t="s">
        <v>281</v>
      </c>
      <c r="U372" s="23" t="s">
        <v>3593</v>
      </c>
      <c r="V372" s="23" t="s">
        <v>1701</v>
      </c>
      <c r="W372" s="23">
        <v>41908</v>
      </c>
      <c r="X372" s="23" t="s">
        <v>274</v>
      </c>
      <c r="Y372" s="23">
        <v>12000</v>
      </c>
      <c r="Z372" s="23"/>
      <c r="AA372" s="23">
        <v>41908</v>
      </c>
      <c r="AB372" s="23">
        <v>-12000</v>
      </c>
    </row>
    <row r="373" spans="1:28" x14ac:dyDescent="0.25">
      <c r="A373" s="23" t="s">
        <v>2814</v>
      </c>
      <c r="B373" s="23">
        <v>200000000</v>
      </c>
      <c r="C373" s="26">
        <v>41957.319178240738</v>
      </c>
      <c r="D373" s="26">
        <v>41957.319178240738</v>
      </c>
      <c r="E373" s="26"/>
      <c r="F373" s="23">
        <v>0</v>
      </c>
      <c r="G373" s="23">
        <v>1</v>
      </c>
      <c r="H373" s="23">
        <v>100000000</v>
      </c>
      <c r="I373" s="23" t="s">
        <v>2815</v>
      </c>
      <c r="J373" s="23">
        <v>200000001</v>
      </c>
      <c r="K373" s="23"/>
      <c r="L373" s="23" t="s">
        <v>2814</v>
      </c>
      <c r="M373" s="23" t="s">
        <v>2816</v>
      </c>
      <c r="N373" s="23" t="s">
        <v>1749</v>
      </c>
      <c r="O373" s="23" t="s">
        <v>1750</v>
      </c>
      <c r="P373" s="23" t="s">
        <v>3541</v>
      </c>
      <c r="Q373" s="23"/>
      <c r="R373" s="26">
        <v>41967.833333333336</v>
      </c>
      <c r="S373" s="23">
        <v>269459.42</v>
      </c>
      <c r="T373" s="23" t="s">
        <v>281</v>
      </c>
      <c r="U373" s="23" t="s">
        <v>283</v>
      </c>
      <c r="V373" s="23" t="s">
        <v>1701</v>
      </c>
      <c r="W373" s="23">
        <v>41968</v>
      </c>
      <c r="X373" s="23" t="s">
        <v>185</v>
      </c>
      <c r="Y373" s="23">
        <v>269459.42</v>
      </c>
      <c r="Z373" s="23"/>
      <c r="AA373" s="23">
        <v>41968</v>
      </c>
      <c r="AB373" s="23">
        <v>-269459.42</v>
      </c>
    </row>
    <row r="374" spans="1:28" x14ac:dyDescent="0.25">
      <c r="A374" s="23" t="s">
        <v>2926</v>
      </c>
      <c r="B374" s="23">
        <v>200000000</v>
      </c>
      <c r="C374" s="26">
        <v>41949.518009259256</v>
      </c>
      <c r="D374" s="26">
        <v>41949.518009259256</v>
      </c>
      <c r="E374" s="26"/>
      <c r="F374" s="23">
        <v>0</v>
      </c>
      <c r="G374" s="23">
        <v>1</v>
      </c>
      <c r="H374" s="23">
        <v>200000000</v>
      </c>
      <c r="I374" s="23" t="s">
        <v>2927</v>
      </c>
      <c r="J374" s="23">
        <v>200000001</v>
      </c>
      <c r="K374" s="23"/>
      <c r="L374" s="23" t="s">
        <v>2926</v>
      </c>
      <c r="M374" s="23" t="s">
        <v>90</v>
      </c>
      <c r="N374" s="23" t="s">
        <v>977</v>
      </c>
      <c r="O374" s="23" t="s">
        <v>978</v>
      </c>
      <c r="P374" s="23" t="s">
        <v>2928</v>
      </c>
      <c r="Q374" s="23"/>
      <c r="R374" s="26">
        <v>41941.833333333336</v>
      </c>
      <c r="S374" s="23">
        <v>58048.65</v>
      </c>
      <c r="T374" s="23" t="s">
        <v>281</v>
      </c>
      <c r="U374" s="23" t="s">
        <v>283</v>
      </c>
      <c r="V374" s="23" t="s">
        <v>1698</v>
      </c>
      <c r="W374" s="23">
        <v>41942</v>
      </c>
      <c r="X374" s="23" t="s">
        <v>185</v>
      </c>
      <c r="Y374" s="23">
        <v>58048.65</v>
      </c>
      <c r="Z374" s="23"/>
      <c r="AA374" s="23">
        <v>41942</v>
      </c>
      <c r="AB374" s="23">
        <v>-58048.65</v>
      </c>
    </row>
    <row r="375" spans="1:28" x14ac:dyDescent="0.25">
      <c r="A375" s="23" t="s">
        <v>1345</v>
      </c>
      <c r="B375" s="23">
        <v>200000001</v>
      </c>
      <c r="C375" s="26">
        <v>41872.417557870373</v>
      </c>
      <c r="D375" s="26">
        <v>41933.569421296299</v>
      </c>
      <c r="E375" s="26"/>
      <c r="F375" s="23">
        <v>0</v>
      </c>
      <c r="G375" s="23">
        <v>1</v>
      </c>
      <c r="H375" s="23">
        <v>200000000</v>
      </c>
      <c r="I375" s="23" t="s">
        <v>1346</v>
      </c>
      <c r="J375" s="23">
        <v>200000000</v>
      </c>
      <c r="K375" s="23"/>
      <c r="L375" s="23" t="s">
        <v>1345</v>
      </c>
      <c r="M375" s="23" t="s">
        <v>444</v>
      </c>
      <c r="N375" s="23" t="s">
        <v>1347</v>
      </c>
      <c r="O375" s="23" t="s">
        <v>1348</v>
      </c>
      <c r="P375" s="23" t="s">
        <v>1349</v>
      </c>
      <c r="Q375" s="23"/>
      <c r="R375" s="26"/>
      <c r="S375" s="23">
        <v>214329.3</v>
      </c>
      <c r="T375" s="23" t="s">
        <v>280</v>
      </c>
      <c r="U375" s="23" t="s">
        <v>282</v>
      </c>
      <c r="V375" s="23" t="s">
        <v>1698</v>
      </c>
      <c r="W375" s="23"/>
      <c r="X375" s="23" t="s">
        <v>181</v>
      </c>
      <c r="Y375" s="23"/>
      <c r="Z375" s="23">
        <v>214329.3</v>
      </c>
      <c r="AA375" s="23"/>
      <c r="AB375" s="23">
        <v>214329.3</v>
      </c>
    </row>
    <row r="376" spans="1:28" x14ac:dyDescent="0.25">
      <c r="A376" s="23" t="s">
        <v>1770</v>
      </c>
      <c r="B376" s="23">
        <v>200000000</v>
      </c>
      <c r="C376" s="26">
        <v>41884.509085648147</v>
      </c>
      <c r="D376" s="26">
        <v>41933.542905092596</v>
      </c>
      <c r="E376" s="26"/>
      <c r="F376" s="23">
        <v>0</v>
      </c>
      <c r="G376" s="23">
        <v>1</v>
      </c>
      <c r="H376" s="23">
        <v>200000003</v>
      </c>
      <c r="I376" s="23" t="s">
        <v>1771</v>
      </c>
      <c r="J376" s="23">
        <v>200000001</v>
      </c>
      <c r="K376" s="23"/>
      <c r="L376" s="23" t="s">
        <v>1770</v>
      </c>
      <c r="M376" s="23" t="s">
        <v>1772</v>
      </c>
      <c r="N376" s="23" t="s">
        <v>395</v>
      </c>
      <c r="O376" s="23" t="s">
        <v>322</v>
      </c>
      <c r="P376" s="23" t="s">
        <v>2290</v>
      </c>
      <c r="Q376" s="23"/>
      <c r="R376" s="26"/>
      <c r="S376" s="23">
        <v>8599.5</v>
      </c>
      <c r="T376" s="23" t="s">
        <v>281</v>
      </c>
      <c r="U376" s="23" t="s">
        <v>283</v>
      </c>
      <c r="V376" s="23" t="s">
        <v>1699</v>
      </c>
      <c r="W376" s="23"/>
      <c r="X376" s="23" t="s">
        <v>185</v>
      </c>
      <c r="Y376" s="23">
        <v>8599.5</v>
      </c>
      <c r="Z376" s="23"/>
      <c r="AA376" s="23"/>
      <c r="AB376" s="23">
        <v>-8599.5</v>
      </c>
    </row>
    <row r="377" spans="1:28" x14ac:dyDescent="0.25">
      <c r="A377" s="23" t="s">
        <v>2157</v>
      </c>
      <c r="B377" s="23">
        <v>200000001</v>
      </c>
      <c r="C377" s="26">
        <v>41922.694421296299</v>
      </c>
      <c r="D377" s="26">
        <v>41933.56931712963</v>
      </c>
      <c r="E377" s="26"/>
      <c r="F377" s="23">
        <v>0</v>
      </c>
      <c r="G377" s="23">
        <v>1</v>
      </c>
      <c r="H377" s="23">
        <v>200000003</v>
      </c>
      <c r="I377" s="23" t="s">
        <v>2158</v>
      </c>
      <c r="J377" s="23">
        <v>200000000</v>
      </c>
      <c r="K377" s="23"/>
      <c r="L377" s="23" t="s">
        <v>2157</v>
      </c>
      <c r="M377" s="23" t="s">
        <v>2159</v>
      </c>
      <c r="N377" s="23" t="s">
        <v>436</v>
      </c>
      <c r="O377" s="23" t="s">
        <v>309</v>
      </c>
      <c r="P377" s="23" t="s">
        <v>2160</v>
      </c>
      <c r="Q377" s="23"/>
      <c r="R377" s="26">
        <v>41918.833333333336</v>
      </c>
      <c r="S377" s="23">
        <v>210948.86</v>
      </c>
      <c r="T377" s="23" t="s">
        <v>280</v>
      </c>
      <c r="U377" s="23" t="s">
        <v>282</v>
      </c>
      <c r="V377" s="23" t="s">
        <v>1699</v>
      </c>
      <c r="W377" s="23">
        <v>41919</v>
      </c>
      <c r="X377" s="23" t="s">
        <v>181</v>
      </c>
      <c r="Y377" s="23"/>
      <c r="Z377" s="23">
        <v>210948.86</v>
      </c>
      <c r="AA377" s="23">
        <v>41919</v>
      </c>
      <c r="AB377" s="23">
        <v>210948.86</v>
      </c>
    </row>
    <row r="378" spans="1:28" x14ac:dyDescent="0.25">
      <c r="A378" s="23" t="s">
        <v>2067</v>
      </c>
      <c r="B378" s="23">
        <v>200000005</v>
      </c>
      <c r="C378" s="26">
        <v>41949.392777777779</v>
      </c>
      <c r="D378" s="26">
        <v>41949.392777777779</v>
      </c>
      <c r="E378" s="26"/>
      <c r="F378" s="23">
        <v>0</v>
      </c>
      <c r="G378" s="23">
        <v>1</v>
      </c>
      <c r="H378" s="23">
        <v>200000006</v>
      </c>
      <c r="I378" s="23" t="s">
        <v>2068</v>
      </c>
      <c r="J378" s="23">
        <v>200000000</v>
      </c>
      <c r="K378" s="23"/>
      <c r="L378" s="23" t="s">
        <v>2067</v>
      </c>
      <c r="M378" s="23" t="s">
        <v>607</v>
      </c>
      <c r="N378" s="23" t="s">
        <v>1800</v>
      </c>
      <c r="O378" s="23" t="s">
        <v>1801</v>
      </c>
      <c r="P378" s="23" t="s">
        <v>3098</v>
      </c>
      <c r="Q378" s="23"/>
      <c r="R378" s="26">
        <v>42002.833333333336</v>
      </c>
      <c r="S378" s="23">
        <v>1271.4000000000001</v>
      </c>
      <c r="T378" s="23" t="s">
        <v>280</v>
      </c>
      <c r="U378" s="23" t="s">
        <v>1703</v>
      </c>
      <c r="V378" s="23" t="s">
        <v>1706</v>
      </c>
      <c r="W378" s="23">
        <v>42003</v>
      </c>
      <c r="X378" s="23" t="s">
        <v>1694</v>
      </c>
      <c r="Y378" s="23"/>
      <c r="Z378" s="23">
        <v>1144.2600000000002</v>
      </c>
      <c r="AA378" s="23">
        <v>42003</v>
      </c>
      <c r="AB378" s="23">
        <v>1271.4000000000001</v>
      </c>
    </row>
    <row r="379" spans="1:28" x14ac:dyDescent="0.25">
      <c r="A379" s="23" t="s">
        <v>1398</v>
      </c>
      <c r="B379" s="23">
        <v>200000000</v>
      </c>
      <c r="C379" s="26">
        <v>41876.284074074072</v>
      </c>
      <c r="D379" s="26">
        <v>41933.542928240742</v>
      </c>
      <c r="E379" s="26"/>
      <c r="F379" s="23">
        <v>0</v>
      </c>
      <c r="G379" s="23">
        <v>1</v>
      </c>
      <c r="H379" s="23">
        <v>200000003</v>
      </c>
      <c r="I379" s="23" t="s">
        <v>1399</v>
      </c>
      <c r="J379" s="23">
        <v>200000001</v>
      </c>
      <c r="K379" s="23"/>
      <c r="L379" s="23" t="s">
        <v>1398</v>
      </c>
      <c r="M379" s="23" t="s">
        <v>1092</v>
      </c>
      <c r="N379" s="23" t="s">
        <v>617</v>
      </c>
      <c r="O379" s="23" t="s">
        <v>324</v>
      </c>
      <c r="P379" s="23" t="s">
        <v>1514</v>
      </c>
      <c r="Q379" s="23"/>
      <c r="R379" s="26"/>
      <c r="S379" s="23">
        <v>2947426.51</v>
      </c>
      <c r="T379" s="23" t="s">
        <v>281</v>
      </c>
      <c r="U379" s="23" t="s">
        <v>283</v>
      </c>
      <c r="V379" s="23" t="s">
        <v>1699</v>
      </c>
      <c r="W379" s="23"/>
      <c r="X379" s="23" t="s">
        <v>185</v>
      </c>
      <c r="Y379" s="23">
        <v>2947426.51</v>
      </c>
      <c r="Z379" s="23"/>
      <c r="AA379" s="23"/>
      <c r="AB379" s="23">
        <v>-2947426.51</v>
      </c>
    </row>
    <row r="380" spans="1:28" x14ac:dyDescent="0.25">
      <c r="A380" s="23" t="s">
        <v>2578</v>
      </c>
      <c r="B380" s="23">
        <v>200000001</v>
      </c>
      <c r="C380" s="26">
        <v>41914.590069444443</v>
      </c>
      <c r="D380" s="26">
        <v>41935.270868055559</v>
      </c>
      <c r="E380" s="26"/>
      <c r="F380" s="23">
        <v>0</v>
      </c>
      <c r="G380" s="23">
        <v>1</v>
      </c>
      <c r="H380" s="23">
        <v>200000000</v>
      </c>
      <c r="I380" s="23" t="s">
        <v>2579</v>
      </c>
      <c r="J380" s="23">
        <v>200000000</v>
      </c>
      <c r="K380" s="23"/>
      <c r="L380" s="23" t="s">
        <v>2578</v>
      </c>
      <c r="M380" s="23" t="s">
        <v>2580</v>
      </c>
      <c r="N380" s="23" t="s">
        <v>2581</v>
      </c>
      <c r="O380" s="23" t="s">
        <v>2582</v>
      </c>
      <c r="P380" s="23" t="s">
        <v>2583</v>
      </c>
      <c r="Q380" s="23"/>
      <c r="R380" s="26">
        <v>41927.833333333336</v>
      </c>
      <c r="S380" s="23">
        <v>220</v>
      </c>
      <c r="T380" s="23" t="s">
        <v>280</v>
      </c>
      <c r="U380" s="23" t="s">
        <v>282</v>
      </c>
      <c r="V380" s="23" t="s">
        <v>1698</v>
      </c>
      <c r="W380" s="23">
        <v>41928</v>
      </c>
      <c r="X380" s="23" t="s">
        <v>181</v>
      </c>
      <c r="Y380" s="23"/>
      <c r="Z380" s="23">
        <v>220</v>
      </c>
      <c r="AA380" s="23">
        <v>41928</v>
      </c>
      <c r="AB380" s="23">
        <v>220</v>
      </c>
    </row>
    <row r="381" spans="1:28" x14ac:dyDescent="0.25">
      <c r="A381" s="23" t="s">
        <v>572</v>
      </c>
      <c r="B381" s="23">
        <v>200000000</v>
      </c>
      <c r="C381" s="26">
        <v>41845.488229166665</v>
      </c>
      <c r="D381" s="26">
        <v>41933.543020833335</v>
      </c>
      <c r="E381" s="26"/>
      <c r="F381" s="23">
        <v>0</v>
      </c>
      <c r="G381" s="23">
        <v>1</v>
      </c>
      <c r="H381" s="23">
        <v>200000000</v>
      </c>
      <c r="I381" s="23" t="s">
        <v>573</v>
      </c>
      <c r="J381" s="23">
        <v>200000001</v>
      </c>
      <c r="K381" s="23"/>
      <c r="L381" s="23" t="s">
        <v>572</v>
      </c>
      <c r="M381" s="23" t="s">
        <v>574</v>
      </c>
      <c r="N381" s="23" t="s">
        <v>536</v>
      </c>
      <c r="O381" s="23" t="s">
        <v>264</v>
      </c>
      <c r="P381" s="23" t="s">
        <v>689</v>
      </c>
      <c r="Q381" s="23"/>
      <c r="R381" s="26">
        <v>41847.833333333336</v>
      </c>
      <c r="S381" s="23">
        <v>49459.6</v>
      </c>
      <c r="T381" s="23" t="s">
        <v>281</v>
      </c>
      <c r="U381" s="23" t="s">
        <v>283</v>
      </c>
      <c r="V381" s="23" t="s">
        <v>1698</v>
      </c>
      <c r="W381" s="23">
        <v>41848</v>
      </c>
      <c r="X381" s="23" t="s">
        <v>185</v>
      </c>
      <c r="Y381" s="23">
        <v>49459.6</v>
      </c>
      <c r="Z381" s="23"/>
      <c r="AA381" s="23">
        <v>41848</v>
      </c>
      <c r="AB381" s="23">
        <v>-49459.6</v>
      </c>
    </row>
    <row r="382" spans="1:28" x14ac:dyDescent="0.25">
      <c r="A382" s="23" t="s">
        <v>2063</v>
      </c>
      <c r="B382" s="23">
        <v>200000001</v>
      </c>
      <c r="C382" s="26">
        <v>41897.352476851855</v>
      </c>
      <c r="D382" s="26">
        <v>41933.569363425922</v>
      </c>
      <c r="E382" s="26"/>
      <c r="F382" s="23">
        <v>0</v>
      </c>
      <c r="G382" s="23">
        <v>1</v>
      </c>
      <c r="H382" s="23">
        <v>200000003</v>
      </c>
      <c r="I382" s="23" t="s">
        <v>2064</v>
      </c>
      <c r="J382" s="23">
        <v>200000000</v>
      </c>
      <c r="K382" s="23"/>
      <c r="L382" s="23" t="s">
        <v>2063</v>
      </c>
      <c r="M382" s="23" t="s">
        <v>2065</v>
      </c>
      <c r="N382" s="23" t="s">
        <v>2390</v>
      </c>
      <c r="O382" s="23" t="s">
        <v>2391</v>
      </c>
      <c r="P382" s="23" t="s">
        <v>2715</v>
      </c>
      <c r="Q382" s="23"/>
      <c r="R382" s="26">
        <v>41876.833333333336</v>
      </c>
      <c r="S382" s="23">
        <v>13550</v>
      </c>
      <c r="T382" s="23" t="s">
        <v>280</v>
      </c>
      <c r="U382" s="23" t="s">
        <v>282</v>
      </c>
      <c r="V382" s="23" t="s">
        <v>1699</v>
      </c>
      <c r="W382" s="23">
        <v>41877</v>
      </c>
      <c r="X382" s="23" t="s">
        <v>181</v>
      </c>
      <c r="Y382" s="23"/>
      <c r="Z382" s="23">
        <v>13550</v>
      </c>
      <c r="AA382" s="23">
        <v>41877</v>
      </c>
      <c r="AB382" s="23">
        <v>13550</v>
      </c>
    </row>
    <row r="383" spans="1:28" x14ac:dyDescent="0.25">
      <c r="A383" s="23" t="s">
        <v>614</v>
      </c>
      <c r="B383" s="23">
        <v>200000001</v>
      </c>
      <c r="C383" s="26">
        <v>41813.549687500003</v>
      </c>
      <c r="D383" s="26">
        <v>41933.569594907407</v>
      </c>
      <c r="E383" s="26"/>
      <c r="F383" s="23">
        <v>0</v>
      </c>
      <c r="G383" s="23">
        <v>1</v>
      </c>
      <c r="H383" s="23">
        <v>200000003</v>
      </c>
      <c r="I383" s="23" t="s">
        <v>615</v>
      </c>
      <c r="J383" s="23">
        <v>200000000</v>
      </c>
      <c r="K383" s="23"/>
      <c r="L383" s="23" t="s">
        <v>614</v>
      </c>
      <c r="M383" s="23" t="s">
        <v>616</v>
      </c>
      <c r="N383" s="23" t="s">
        <v>436</v>
      </c>
      <c r="O383" s="23" t="s">
        <v>309</v>
      </c>
      <c r="P383" s="23" t="s">
        <v>910</v>
      </c>
      <c r="Q383" s="23">
        <v>100</v>
      </c>
      <c r="R383" s="26">
        <v>41752.833333333336</v>
      </c>
      <c r="S383" s="23">
        <v>484484</v>
      </c>
      <c r="T383" s="23" t="s">
        <v>280</v>
      </c>
      <c r="U383" s="23" t="s">
        <v>282</v>
      </c>
      <c r="V383" s="23" t="s">
        <v>1699</v>
      </c>
      <c r="W383" s="23">
        <v>41753</v>
      </c>
      <c r="X383" s="23" t="s">
        <v>181</v>
      </c>
      <c r="Y383" s="23"/>
      <c r="Z383" s="23">
        <v>484484</v>
      </c>
      <c r="AA383" s="23">
        <v>41753</v>
      </c>
      <c r="AB383" s="23">
        <v>484484</v>
      </c>
    </row>
    <row r="384" spans="1:28" x14ac:dyDescent="0.25">
      <c r="A384" s="23" t="s">
        <v>1797</v>
      </c>
      <c r="B384" s="23">
        <v>200000001</v>
      </c>
      <c r="C384" s="26">
        <v>41890.275972222225</v>
      </c>
      <c r="D384" s="26">
        <v>41933.569490740738</v>
      </c>
      <c r="E384" s="26"/>
      <c r="F384" s="23">
        <v>0</v>
      </c>
      <c r="G384" s="23">
        <v>1</v>
      </c>
      <c r="H384" s="23">
        <v>200000003</v>
      </c>
      <c r="I384" s="23" t="s">
        <v>1798</v>
      </c>
      <c r="J384" s="23">
        <v>200000000</v>
      </c>
      <c r="K384" s="23"/>
      <c r="L384" s="23" t="s">
        <v>1797</v>
      </c>
      <c r="M384" s="23" t="s">
        <v>1799</v>
      </c>
      <c r="N384" s="23" t="s">
        <v>937</v>
      </c>
      <c r="O384" s="23" t="s">
        <v>300</v>
      </c>
      <c r="P384" s="23" t="s">
        <v>2607</v>
      </c>
      <c r="Q384" s="23"/>
      <c r="R384" s="26">
        <v>41886.833333333336</v>
      </c>
      <c r="S384" s="23">
        <v>1325207.3899999999</v>
      </c>
      <c r="T384" s="23" t="s">
        <v>280</v>
      </c>
      <c r="U384" s="23" t="s">
        <v>282</v>
      </c>
      <c r="V384" s="23" t="s">
        <v>1699</v>
      </c>
      <c r="W384" s="23">
        <v>41887</v>
      </c>
      <c r="X384" s="23" t="s">
        <v>181</v>
      </c>
      <c r="Y384" s="23"/>
      <c r="Z384" s="23">
        <v>1325207.3899999999</v>
      </c>
      <c r="AA384" s="23">
        <v>41887</v>
      </c>
      <c r="AB384" s="23">
        <v>1325207.3899999999</v>
      </c>
    </row>
    <row r="385" spans="1:28" x14ac:dyDescent="0.25">
      <c r="A385" s="23" t="s">
        <v>2120</v>
      </c>
      <c r="B385" s="23">
        <v>200000000</v>
      </c>
      <c r="C385" s="26">
        <v>41884.468807870369</v>
      </c>
      <c r="D385" s="26">
        <v>41933.542905092596</v>
      </c>
      <c r="E385" s="26"/>
      <c r="F385" s="23">
        <v>0</v>
      </c>
      <c r="G385" s="23">
        <v>1</v>
      </c>
      <c r="H385" s="23">
        <v>200000003</v>
      </c>
      <c r="I385" s="23" t="s">
        <v>1233</v>
      </c>
      <c r="J385" s="23">
        <v>200000001</v>
      </c>
      <c r="K385" s="23"/>
      <c r="L385" s="23" t="s">
        <v>2120</v>
      </c>
      <c r="M385" s="23" t="s">
        <v>444</v>
      </c>
      <c r="N385" s="23" t="s">
        <v>395</v>
      </c>
      <c r="O385" s="23" t="s">
        <v>322</v>
      </c>
      <c r="P385" s="23" t="s">
        <v>2272</v>
      </c>
      <c r="Q385" s="23"/>
      <c r="R385" s="26"/>
      <c r="S385" s="23">
        <v>11057.4</v>
      </c>
      <c r="T385" s="23" t="s">
        <v>281</v>
      </c>
      <c r="U385" s="23" t="s">
        <v>283</v>
      </c>
      <c r="V385" s="23" t="s">
        <v>1699</v>
      </c>
      <c r="W385" s="23"/>
      <c r="X385" s="23" t="s">
        <v>185</v>
      </c>
      <c r="Y385" s="23">
        <v>11057.4</v>
      </c>
      <c r="Z385" s="23"/>
      <c r="AA385" s="23"/>
      <c r="AB385" s="23">
        <v>-11057.4</v>
      </c>
    </row>
    <row r="386" spans="1:28" x14ac:dyDescent="0.25">
      <c r="A386" s="23" t="s">
        <v>477</v>
      </c>
      <c r="B386" s="23">
        <v>200000000</v>
      </c>
      <c r="C386" s="26">
        <v>41856.244212962964</v>
      </c>
      <c r="D386" s="26">
        <v>41949.63958333333</v>
      </c>
      <c r="E386" s="26"/>
      <c r="F386" s="23">
        <v>0</v>
      </c>
      <c r="G386" s="23">
        <v>1</v>
      </c>
      <c r="H386" s="23">
        <v>100000000</v>
      </c>
      <c r="I386" s="23" t="s">
        <v>478</v>
      </c>
      <c r="J386" s="23">
        <v>200000001</v>
      </c>
      <c r="K386" s="23"/>
      <c r="L386" s="23" t="s">
        <v>477</v>
      </c>
      <c r="M386" s="23" t="s">
        <v>1821</v>
      </c>
      <c r="N386" s="23" t="s">
        <v>1800</v>
      </c>
      <c r="O386" s="23" t="s">
        <v>1801</v>
      </c>
      <c r="P386" s="23" t="s">
        <v>858</v>
      </c>
      <c r="Q386" s="23"/>
      <c r="R386" s="26">
        <v>41987.833333333336</v>
      </c>
      <c r="S386" s="23">
        <v>299172.92</v>
      </c>
      <c r="T386" s="23" t="s">
        <v>281</v>
      </c>
      <c r="U386" s="23" t="s">
        <v>283</v>
      </c>
      <c r="V386" s="23" t="s">
        <v>1701</v>
      </c>
      <c r="W386" s="23">
        <v>41988</v>
      </c>
      <c r="X386" s="23" t="s">
        <v>185</v>
      </c>
      <c r="Y386" s="23">
        <v>299172.92</v>
      </c>
      <c r="Z386" s="23"/>
      <c r="AA386" s="23">
        <v>41988</v>
      </c>
      <c r="AB386" s="23">
        <v>-299172.92</v>
      </c>
    </row>
    <row r="387" spans="1:28" x14ac:dyDescent="0.25">
      <c r="A387" s="23" t="s">
        <v>2247</v>
      </c>
      <c r="B387" s="23">
        <v>200000000</v>
      </c>
      <c r="C387" s="26">
        <v>41956.540694444448</v>
      </c>
      <c r="D387" s="26">
        <v>41956.540694444448</v>
      </c>
      <c r="E387" s="26"/>
      <c r="F387" s="23">
        <v>0</v>
      </c>
      <c r="G387" s="23">
        <v>1</v>
      </c>
      <c r="H387" s="23">
        <v>200000000</v>
      </c>
      <c r="I387" s="23" t="s">
        <v>3495</v>
      </c>
      <c r="J387" s="23">
        <v>200000001</v>
      </c>
      <c r="K387" s="23"/>
      <c r="L387" s="23" t="s">
        <v>2247</v>
      </c>
      <c r="M387" s="23" t="s">
        <v>2249</v>
      </c>
      <c r="N387" s="23" t="s">
        <v>3496</v>
      </c>
      <c r="O387" s="23" t="s">
        <v>3497</v>
      </c>
      <c r="P387" s="23" t="s">
        <v>3498</v>
      </c>
      <c r="Q387" s="23"/>
      <c r="R387" s="26">
        <v>41925.833333333336</v>
      </c>
      <c r="S387" s="23">
        <v>6840</v>
      </c>
      <c r="T387" s="23" t="s">
        <v>281</v>
      </c>
      <c r="U387" s="23" t="s">
        <v>283</v>
      </c>
      <c r="V387" s="23" t="s">
        <v>1698</v>
      </c>
      <c r="W387" s="23">
        <v>41926</v>
      </c>
      <c r="X387" s="23" t="s">
        <v>185</v>
      </c>
      <c r="Y387" s="23">
        <v>6840</v>
      </c>
      <c r="Z387" s="23"/>
      <c r="AA387" s="23">
        <v>41926</v>
      </c>
      <c r="AB387" s="23">
        <v>-6840</v>
      </c>
    </row>
    <row r="388" spans="1:28" x14ac:dyDescent="0.25">
      <c r="A388" s="23" t="s">
        <v>3201</v>
      </c>
      <c r="B388" s="23">
        <v>200000001</v>
      </c>
      <c r="C388" s="26">
        <v>41936.441689814812</v>
      </c>
      <c r="D388" s="26">
        <v>41936.441689814812</v>
      </c>
      <c r="E388" s="26"/>
      <c r="F388" s="23">
        <v>0</v>
      </c>
      <c r="G388" s="23">
        <v>1</v>
      </c>
      <c r="H388" s="23">
        <v>100000000</v>
      </c>
      <c r="I388" s="23"/>
      <c r="J388" s="23">
        <v>200000000</v>
      </c>
      <c r="K388" s="23"/>
      <c r="L388" s="23" t="s">
        <v>3201</v>
      </c>
      <c r="M388" s="23" t="s">
        <v>2937</v>
      </c>
      <c r="N388" s="23" t="s">
        <v>3202</v>
      </c>
      <c r="O388" s="23" t="s">
        <v>3203</v>
      </c>
      <c r="P388" s="23" t="s">
        <v>3204</v>
      </c>
      <c r="Q388" s="23"/>
      <c r="R388" s="26">
        <v>41914.833333333336</v>
      </c>
      <c r="S388" s="23">
        <v>800</v>
      </c>
      <c r="T388" s="23" t="s">
        <v>280</v>
      </c>
      <c r="U388" s="23" t="s">
        <v>282</v>
      </c>
      <c r="V388" s="23" t="s">
        <v>1701</v>
      </c>
      <c r="W388" s="23">
        <v>41915</v>
      </c>
      <c r="X388" s="23" t="s">
        <v>181</v>
      </c>
      <c r="Y388" s="23"/>
      <c r="Z388" s="23">
        <v>800</v>
      </c>
      <c r="AA388" s="23">
        <v>41915</v>
      </c>
      <c r="AB388" s="23">
        <v>800</v>
      </c>
    </row>
    <row r="389" spans="1:28" x14ac:dyDescent="0.25">
      <c r="A389" s="23" t="s">
        <v>2309</v>
      </c>
      <c r="B389" s="23">
        <v>200000001</v>
      </c>
      <c r="C389" s="26">
        <v>41905.788564814815</v>
      </c>
      <c r="D389" s="26">
        <v>41933.569351851853</v>
      </c>
      <c r="E389" s="26"/>
      <c r="F389" s="23">
        <v>0</v>
      </c>
      <c r="G389" s="23">
        <v>1</v>
      </c>
      <c r="H389" s="23">
        <v>200000003</v>
      </c>
      <c r="I389" s="23" t="s">
        <v>2310</v>
      </c>
      <c r="J389" s="23">
        <v>200000000</v>
      </c>
      <c r="K389" s="23"/>
      <c r="L389" s="23" t="s">
        <v>2309</v>
      </c>
      <c r="M389" s="23" t="s">
        <v>2311</v>
      </c>
      <c r="N389" s="23" t="s">
        <v>436</v>
      </c>
      <c r="O389" s="23" t="s">
        <v>309</v>
      </c>
      <c r="P389" s="23" t="s">
        <v>2312</v>
      </c>
      <c r="Q389" s="23"/>
      <c r="R389" s="26">
        <v>41855.833333333336</v>
      </c>
      <c r="S389" s="23">
        <v>622953.65</v>
      </c>
      <c r="T389" s="23" t="s">
        <v>280</v>
      </c>
      <c r="U389" s="23" t="s">
        <v>282</v>
      </c>
      <c r="V389" s="23" t="s">
        <v>1699</v>
      </c>
      <c r="W389" s="23">
        <v>41856</v>
      </c>
      <c r="X389" s="23" t="s">
        <v>181</v>
      </c>
      <c r="Y389" s="23"/>
      <c r="Z389" s="23">
        <v>622953.65</v>
      </c>
      <c r="AA389" s="23">
        <v>41856</v>
      </c>
      <c r="AB389" s="23">
        <v>622953.65</v>
      </c>
    </row>
    <row r="390" spans="1:28" x14ac:dyDescent="0.25">
      <c r="A390" s="23" t="s">
        <v>1432</v>
      </c>
      <c r="B390" s="23">
        <v>200000000</v>
      </c>
      <c r="C390" s="26">
        <v>41872.520949074074</v>
      </c>
      <c r="D390" s="26">
        <v>41933.543043981481</v>
      </c>
      <c r="E390" s="26"/>
      <c r="F390" s="23">
        <v>0</v>
      </c>
      <c r="G390" s="23">
        <v>1</v>
      </c>
      <c r="H390" s="23">
        <v>200000000</v>
      </c>
      <c r="I390" s="23" t="s">
        <v>1458</v>
      </c>
      <c r="J390" s="23">
        <v>200000001</v>
      </c>
      <c r="K390" s="23"/>
      <c r="L390" s="23" t="s">
        <v>1432</v>
      </c>
      <c r="M390" s="23" t="s">
        <v>1433</v>
      </c>
      <c r="N390" s="23" t="s">
        <v>395</v>
      </c>
      <c r="O390" s="23" t="s">
        <v>322</v>
      </c>
      <c r="P390" s="23" t="s">
        <v>1459</v>
      </c>
      <c r="Q390" s="23"/>
      <c r="R390" s="26"/>
      <c r="S390" s="23">
        <v>19698.240000000002</v>
      </c>
      <c r="T390" s="23" t="s">
        <v>281</v>
      </c>
      <c r="U390" s="23" t="s">
        <v>283</v>
      </c>
      <c r="V390" s="23" t="s">
        <v>1698</v>
      </c>
      <c r="W390" s="23"/>
      <c r="X390" s="23" t="s">
        <v>185</v>
      </c>
      <c r="Y390" s="23">
        <v>19698.240000000002</v>
      </c>
      <c r="Z390" s="23"/>
      <c r="AA390" s="23"/>
      <c r="AB390" s="23">
        <v>-19698.240000000002</v>
      </c>
    </row>
    <row r="391" spans="1:28" x14ac:dyDescent="0.25">
      <c r="A391" s="23" t="s">
        <v>2962</v>
      </c>
      <c r="B391" s="23">
        <v>200000000</v>
      </c>
      <c r="C391" s="26">
        <v>41949.520451388889</v>
      </c>
      <c r="D391" s="26">
        <v>41957.315196759257</v>
      </c>
      <c r="E391" s="26"/>
      <c r="F391" s="23">
        <v>0</v>
      </c>
      <c r="G391" s="23">
        <v>1</v>
      </c>
      <c r="H391" s="23">
        <v>100000000</v>
      </c>
      <c r="I391" s="23" t="s">
        <v>2963</v>
      </c>
      <c r="J391" s="23">
        <v>200000001</v>
      </c>
      <c r="K391" s="23"/>
      <c r="L391" s="23" t="s">
        <v>2962</v>
      </c>
      <c r="M391" s="23" t="s">
        <v>2964</v>
      </c>
      <c r="N391" s="23" t="s">
        <v>1800</v>
      </c>
      <c r="O391" s="23" t="s">
        <v>1801</v>
      </c>
      <c r="P391" s="23" t="s">
        <v>2965</v>
      </c>
      <c r="Q391" s="23"/>
      <c r="R391" s="26">
        <v>41972.833333333336</v>
      </c>
      <c r="S391" s="23">
        <v>912600</v>
      </c>
      <c r="T391" s="23" t="s">
        <v>281</v>
      </c>
      <c r="U391" s="23" t="s">
        <v>283</v>
      </c>
      <c r="V391" s="23" t="s">
        <v>1701</v>
      </c>
      <c r="W391" s="23">
        <v>41973</v>
      </c>
      <c r="X391" s="23" t="s">
        <v>185</v>
      </c>
      <c r="Y391" s="23">
        <v>912600</v>
      </c>
      <c r="Z391" s="23"/>
      <c r="AA391" s="23">
        <v>41973</v>
      </c>
      <c r="AB391" s="23">
        <v>-912600</v>
      </c>
    </row>
    <row r="392" spans="1:28" x14ac:dyDescent="0.25">
      <c r="A392" s="23" t="s">
        <v>2344</v>
      </c>
      <c r="B392" s="23">
        <v>200000000</v>
      </c>
      <c r="C392" s="26">
        <v>41957.273055555554</v>
      </c>
      <c r="D392" s="26">
        <v>41957.273055555554</v>
      </c>
      <c r="E392" s="26"/>
      <c r="F392" s="23">
        <v>0</v>
      </c>
      <c r="G392" s="23">
        <v>1</v>
      </c>
      <c r="H392" s="23">
        <v>200000000</v>
      </c>
      <c r="I392" s="23" t="s">
        <v>2345</v>
      </c>
      <c r="J392" s="23">
        <v>200000001</v>
      </c>
      <c r="K392" s="23"/>
      <c r="L392" s="23" t="s">
        <v>2344</v>
      </c>
      <c r="M392" s="23" t="s">
        <v>2346</v>
      </c>
      <c r="N392" s="23" t="s">
        <v>3510</v>
      </c>
      <c r="O392" s="23" t="s">
        <v>3511</v>
      </c>
      <c r="P392" s="23" t="s">
        <v>3512</v>
      </c>
      <c r="Q392" s="23"/>
      <c r="R392" s="26">
        <v>41925.833333333336</v>
      </c>
      <c r="S392" s="23">
        <v>18260</v>
      </c>
      <c r="T392" s="23" t="s">
        <v>281</v>
      </c>
      <c r="U392" s="23" t="s">
        <v>283</v>
      </c>
      <c r="V392" s="23" t="s">
        <v>1698</v>
      </c>
      <c r="W392" s="23">
        <v>41926</v>
      </c>
      <c r="X392" s="23" t="s">
        <v>185</v>
      </c>
      <c r="Y392" s="23">
        <v>18260</v>
      </c>
      <c r="Z392" s="23"/>
      <c r="AA392" s="23">
        <v>41926</v>
      </c>
      <c r="AB392" s="23">
        <v>-18260</v>
      </c>
    </row>
    <row r="393" spans="1:28" x14ac:dyDescent="0.25">
      <c r="A393" s="23" t="s">
        <v>2319</v>
      </c>
      <c r="B393" s="23">
        <v>200000000</v>
      </c>
      <c r="C393" s="26">
        <v>41915.460856481484</v>
      </c>
      <c r="D393" s="26">
        <v>41933.542847222219</v>
      </c>
      <c r="E393" s="26"/>
      <c r="F393" s="23">
        <v>0</v>
      </c>
      <c r="G393" s="23">
        <v>1</v>
      </c>
      <c r="H393" s="23">
        <v>200000003</v>
      </c>
      <c r="I393" s="23" t="s">
        <v>1233</v>
      </c>
      <c r="J393" s="23">
        <v>200000001</v>
      </c>
      <c r="K393" s="23"/>
      <c r="L393" s="23" t="s">
        <v>2319</v>
      </c>
      <c r="M393" s="23" t="s">
        <v>869</v>
      </c>
      <c r="N393" s="23" t="s">
        <v>395</v>
      </c>
      <c r="O393" s="23" t="s">
        <v>322</v>
      </c>
      <c r="P393" s="23" t="s">
        <v>2539</v>
      </c>
      <c r="Q393" s="23"/>
      <c r="R393" s="26">
        <v>41882.833333333336</v>
      </c>
      <c r="S393" s="23">
        <v>4165.5600000000004</v>
      </c>
      <c r="T393" s="23" t="s">
        <v>281</v>
      </c>
      <c r="U393" s="23" t="s">
        <v>283</v>
      </c>
      <c r="V393" s="23" t="s">
        <v>1699</v>
      </c>
      <c r="W393" s="23">
        <v>41883</v>
      </c>
      <c r="X393" s="23" t="s">
        <v>185</v>
      </c>
      <c r="Y393" s="23">
        <v>4165.5600000000004</v>
      </c>
      <c r="Z393" s="23"/>
      <c r="AA393" s="23">
        <v>41883</v>
      </c>
      <c r="AB393" s="23">
        <v>-4165.5600000000004</v>
      </c>
    </row>
    <row r="394" spans="1:28" x14ac:dyDescent="0.25">
      <c r="A394" s="23" t="s">
        <v>3310</v>
      </c>
      <c r="B394" s="23">
        <v>200000001</v>
      </c>
      <c r="C394" s="26">
        <v>41942.527731481481</v>
      </c>
      <c r="D394" s="26">
        <v>41942.527731481481</v>
      </c>
      <c r="E394" s="26"/>
      <c r="F394" s="23">
        <v>0</v>
      </c>
      <c r="G394" s="23">
        <v>1</v>
      </c>
      <c r="H394" s="23">
        <v>200000000</v>
      </c>
      <c r="I394" s="23" t="s">
        <v>3311</v>
      </c>
      <c r="J394" s="23">
        <v>200000000</v>
      </c>
      <c r="K394" s="23"/>
      <c r="L394" s="23" t="s">
        <v>3310</v>
      </c>
      <c r="M394" s="23" t="s">
        <v>3312</v>
      </c>
      <c r="N394" s="23" t="s">
        <v>3313</v>
      </c>
      <c r="O394" s="23" t="s">
        <v>3314</v>
      </c>
      <c r="P394" s="23" t="s">
        <v>3315</v>
      </c>
      <c r="Q394" s="23"/>
      <c r="R394" s="26">
        <v>41947.833333333336</v>
      </c>
      <c r="S394" s="23">
        <v>6000</v>
      </c>
      <c r="T394" s="23" t="s">
        <v>280</v>
      </c>
      <c r="U394" s="23" t="s">
        <v>282</v>
      </c>
      <c r="V394" s="23" t="s">
        <v>1698</v>
      </c>
      <c r="W394" s="23">
        <v>41948</v>
      </c>
      <c r="X394" s="23" t="s">
        <v>181</v>
      </c>
      <c r="Y394" s="23"/>
      <c r="Z394" s="23">
        <v>6000</v>
      </c>
      <c r="AA394" s="23">
        <v>41948</v>
      </c>
      <c r="AB394" s="23">
        <v>6000</v>
      </c>
    </row>
    <row r="395" spans="1:28" x14ac:dyDescent="0.25">
      <c r="A395" s="23" t="s">
        <v>1386</v>
      </c>
      <c r="B395" s="23">
        <v>200000001</v>
      </c>
      <c r="C395" s="26">
        <v>41869.476574074077</v>
      </c>
      <c r="D395" s="26">
        <v>41933.569444444445</v>
      </c>
      <c r="E395" s="26"/>
      <c r="F395" s="23">
        <v>0</v>
      </c>
      <c r="G395" s="23">
        <v>1</v>
      </c>
      <c r="H395" s="23">
        <v>200000003</v>
      </c>
      <c r="I395" s="23" t="s">
        <v>989</v>
      </c>
      <c r="J395" s="23">
        <v>200000000</v>
      </c>
      <c r="K395" s="23"/>
      <c r="L395" s="23" t="s">
        <v>1386</v>
      </c>
      <c r="M395" s="23" t="s">
        <v>444</v>
      </c>
      <c r="N395" s="23" t="s">
        <v>1645</v>
      </c>
      <c r="O395" s="23" t="s">
        <v>1023</v>
      </c>
      <c r="P395" s="23" t="s">
        <v>1646</v>
      </c>
      <c r="Q395" s="23"/>
      <c r="R395" s="26"/>
      <c r="S395" s="23">
        <v>10725</v>
      </c>
      <c r="T395" s="23" t="s">
        <v>280</v>
      </c>
      <c r="U395" s="23" t="s">
        <v>282</v>
      </c>
      <c r="V395" s="23" t="s">
        <v>1699</v>
      </c>
      <c r="W395" s="23"/>
      <c r="X395" s="23" t="s">
        <v>181</v>
      </c>
      <c r="Y395" s="23"/>
      <c r="Z395" s="23">
        <v>10725</v>
      </c>
      <c r="AA395" s="23"/>
      <c r="AB395" s="23">
        <v>10725</v>
      </c>
    </row>
    <row r="396" spans="1:28" x14ac:dyDescent="0.25">
      <c r="A396" s="23" t="s">
        <v>2322</v>
      </c>
      <c r="B396" s="23">
        <v>200000000</v>
      </c>
      <c r="C396" s="26">
        <v>41913.582152777781</v>
      </c>
      <c r="D396" s="26">
        <v>41949.665567129632</v>
      </c>
      <c r="E396" s="26"/>
      <c r="F396" s="23">
        <v>0</v>
      </c>
      <c r="G396" s="23">
        <v>1</v>
      </c>
      <c r="H396" s="23">
        <v>200000000</v>
      </c>
      <c r="I396" s="23" t="s">
        <v>2323</v>
      </c>
      <c r="J396" s="23">
        <v>200000001</v>
      </c>
      <c r="K396" s="23"/>
      <c r="L396" s="23" t="s">
        <v>2322</v>
      </c>
      <c r="M396" s="23" t="s">
        <v>2324</v>
      </c>
      <c r="N396" s="23" t="s">
        <v>490</v>
      </c>
      <c r="O396" s="23" t="s">
        <v>321</v>
      </c>
      <c r="P396" s="23" t="s">
        <v>2694</v>
      </c>
      <c r="Q396" s="23"/>
      <c r="R396" s="26">
        <v>41925.833333333336</v>
      </c>
      <c r="S396" s="23">
        <v>12467</v>
      </c>
      <c r="T396" s="23" t="s">
        <v>281</v>
      </c>
      <c r="U396" s="23" t="s">
        <v>283</v>
      </c>
      <c r="V396" s="23" t="s">
        <v>1698</v>
      </c>
      <c r="W396" s="23">
        <v>41926</v>
      </c>
      <c r="X396" s="23" t="s">
        <v>185</v>
      </c>
      <c r="Y396" s="23">
        <v>12467</v>
      </c>
      <c r="Z396" s="23"/>
      <c r="AA396" s="23">
        <v>41926</v>
      </c>
      <c r="AB396" s="23">
        <v>-12467</v>
      </c>
    </row>
    <row r="397" spans="1:28" x14ac:dyDescent="0.25">
      <c r="A397" s="23" t="s">
        <v>1386</v>
      </c>
      <c r="B397" s="23">
        <v>200000000</v>
      </c>
      <c r="C397" s="26">
        <v>41869.477326388886</v>
      </c>
      <c r="D397" s="26">
        <v>41933.542986111112</v>
      </c>
      <c r="E397" s="26"/>
      <c r="F397" s="23">
        <v>0</v>
      </c>
      <c r="G397" s="23">
        <v>1</v>
      </c>
      <c r="H397" s="23">
        <v>200000003</v>
      </c>
      <c r="I397" s="23" t="s">
        <v>989</v>
      </c>
      <c r="J397" s="23">
        <v>200000001</v>
      </c>
      <c r="K397" s="23"/>
      <c r="L397" s="23" t="s">
        <v>1386</v>
      </c>
      <c r="M397" s="23" t="s">
        <v>444</v>
      </c>
      <c r="N397" s="23" t="s">
        <v>395</v>
      </c>
      <c r="O397" s="23" t="s">
        <v>322</v>
      </c>
      <c r="P397" s="23" t="s">
        <v>1387</v>
      </c>
      <c r="Q397" s="23"/>
      <c r="R397" s="26"/>
      <c r="S397" s="23">
        <v>6435</v>
      </c>
      <c r="T397" s="23" t="s">
        <v>281</v>
      </c>
      <c r="U397" s="23" t="s">
        <v>283</v>
      </c>
      <c r="V397" s="23" t="s">
        <v>1699</v>
      </c>
      <c r="W397" s="23"/>
      <c r="X397" s="23" t="s">
        <v>185</v>
      </c>
      <c r="Y397" s="23">
        <v>6435</v>
      </c>
      <c r="Z397" s="23"/>
      <c r="AA397" s="23"/>
      <c r="AB397" s="23">
        <v>-6435</v>
      </c>
    </row>
    <row r="398" spans="1:28" x14ac:dyDescent="0.25">
      <c r="A398" s="23" t="s">
        <v>1720</v>
      </c>
      <c r="B398" s="23">
        <v>200000002</v>
      </c>
      <c r="C398" s="26">
        <v>41894.330821759257</v>
      </c>
      <c r="D398" s="26">
        <v>41933.569374999999</v>
      </c>
      <c r="E398" s="26"/>
      <c r="F398" s="23">
        <v>0</v>
      </c>
      <c r="G398" s="23">
        <v>1</v>
      </c>
      <c r="H398" s="23">
        <v>100000000</v>
      </c>
      <c r="I398" s="23" t="s">
        <v>1721</v>
      </c>
      <c r="J398" s="23">
        <v>200000001</v>
      </c>
      <c r="K398" s="23"/>
      <c r="L398" s="23" t="s">
        <v>1720</v>
      </c>
      <c r="M398" s="23" t="s">
        <v>1722</v>
      </c>
      <c r="N398" s="23" t="s">
        <v>541</v>
      </c>
      <c r="O398" s="23" t="s">
        <v>347</v>
      </c>
      <c r="P398" s="23" t="s">
        <v>1723</v>
      </c>
      <c r="Q398" s="23"/>
      <c r="R398" s="26">
        <v>41896.833333333336</v>
      </c>
      <c r="S398" s="23">
        <v>1500</v>
      </c>
      <c r="T398" s="23" t="s">
        <v>281</v>
      </c>
      <c r="U398" s="23" t="s">
        <v>3593</v>
      </c>
      <c r="V398" s="23" t="s">
        <v>1701</v>
      </c>
      <c r="W398" s="23">
        <v>41897</v>
      </c>
      <c r="X398" s="23" t="s">
        <v>274</v>
      </c>
      <c r="Y398" s="23">
        <v>1500</v>
      </c>
      <c r="Z398" s="23"/>
      <c r="AA398" s="23">
        <v>41897</v>
      </c>
      <c r="AB398" s="23">
        <v>-1500</v>
      </c>
    </row>
    <row r="399" spans="1:28" x14ac:dyDescent="0.25">
      <c r="A399" s="23" t="s">
        <v>1390</v>
      </c>
      <c r="B399" s="23">
        <v>200000002</v>
      </c>
      <c r="C399" s="26">
        <v>41870.442175925928</v>
      </c>
      <c r="D399" s="26">
        <v>41933.569432870368</v>
      </c>
      <c r="E399" s="26"/>
      <c r="F399" s="23">
        <v>0</v>
      </c>
      <c r="G399" s="23">
        <v>1</v>
      </c>
      <c r="H399" s="23">
        <v>200000000</v>
      </c>
      <c r="I399" s="23" t="s">
        <v>1391</v>
      </c>
      <c r="J399" s="23">
        <v>200000001</v>
      </c>
      <c r="K399" s="23"/>
      <c r="L399" s="23" t="s">
        <v>1390</v>
      </c>
      <c r="M399" s="23" t="s">
        <v>417</v>
      </c>
      <c r="N399" s="23" t="s">
        <v>373</v>
      </c>
      <c r="O399" s="23" t="s">
        <v>337</v>
      </c>
      <c r="P399" s="23" t="s">
        <v>1392</v>
      </c>
      <c r="Q399" s="23"/>
      <c r="R399" s="26">
        <v>41669.833333333336</v>
      </c>
      <c r="S399" s="23">
        <v>15000</v>
      </c>
      <c r="T399" s="23" t="s">
        <v>281</v>
      </c>
      <c r="U399" s="23" t="s">
        <v>3593</v>
      </c>
      <c r="V399" s="23" t="s">
        <v>1698</v>
      </c>
      <c r="W399" s="23">
        <v>41670</v>
      </c>
      <c r="X399" s="23" t="s">
        <v>274</v>
      </c>
      <c r="Y399" s="23">
        <v>15000</v>
      </c>
      <c r="Z399" s="23"/>
      <c r="AA399" s="23">
        <v>41670</v>
      </c>
      <c r="AB399" s="23">
        <v>-15000</v>
      </c>
    </row>
    <row r="400" spans="1:28" x14ac:dyDescent="0.25">
      <c r="A400" s="23" t="s">
        <v>2211</v>
      </c>
      <c r="B400" s="23">
        <v>200000000</v>
      </c>
      <c r="C400" s="26">
        <v>41891.356863425928</v>
      </c>
      <c r="D400" s="26">
        <v>41933.543136574073</v>
      </c>
      <c r="E400" s="26"/>
      <c r="F400" s="23">
        <v>0</v>
      </c>
      <c r="G400" s="23">
        <v>1</v>
      </c>
      <c r="H400" s="23">
        <v>200000003</v>
      </c>
      <c r="I400" s="23" t="s">
        <v>2212</v>
      </c>
      <c r="J400" s="23">
        <v>200000001</v>
      </c>
      <c r="K400" s="23"/>
      <c r="L400" s="23" t="s">
        <v>2211</v>
      </c>
      <c r="M400" s="23" t="s">
        <v>2213</v>
      </c>
      <c r="N400" s="23" t="s">
        <v>395</v>
      </c>
      <c r="O400" s="23" t="s">
        <v>322</v>
      </c>
      <c r="P400" s="23" t="s">
        <v>2214</v>
      </c>
      <c r="Q400" s="23">
        <v>100</v>
      </c>
      <c r="R400" s="26">
        <v>41897.833333333336</v>
      </c>
      <c r="S400" s="23">
        <v>24685</v>
      </c>
      <c r="T400" s="23" t="s">
        <v>281</v>
      </c>
      <c r="U400" s="23" t="s">
        <v>283</v>
      </c>
      <c r="V400" s="23" t="s">
        <v>1699</v>
      </c>
      <c r="W400" s="23">
        <v>41898</v>
      </c>
      <c r="X400" s="23" t="s">
        <v>185</v>
      </c>
      <c r="Y400" s="23">
        <v>24685</v>
      </c>
      <c r="Z400" s="23"/>
      <c r="AA400" s="23">
        <v>41898</v>
      </c>
      <c r="AB400" s="23">
        <v>-24685</v>
      </c>
    </row>
    <row r="401" spans="1:28" x14ac:dyDescent="0.25">
      <c r="A401" s="23" t="s">
        <v>2026</v>
      </c>
      <c r="B401" s="23">
        <v>200000001</v>
      </c>
      <c r="C401" s="26">
        <v>41914.551863425928</v>
      </c>
      <c r="D401" s="26">
        <v>41933.569340277776</v>
      </c>
      <c r="E401" s="26"/>
      <c r="F401" s="23">
        <v>0</v>
      </c>
      <c r="G401" s="23">
        <v>1</v>
      </c>
      <c r="H401" s="23">
        <v>200000000</v>
      </c>
      <c r="I401" s="23" t="s">
        <v>2027</v>
      </c>
      <c r="J401" s="23">
        <v>200000000</v>
      </c>
      <c r="K401" s="23"/>
      <c r="L401" s="23" t="s">
        <v>2026</v>
      </c>
      <c r="M401" s="23" t="s">
        <v>2028</v>
      </c>
      <c r="N401" s="23" t="s">
        <v>1814</v>
      </c>
      <c r="O401" s="23" t="s">
        <v>1815</v>
      </c>
      <c r="P401" s="23" t="s">
        <v>2792</v>
      </c>
      <c r="Q401" s="23"/>
      <c r="R401" s="26">
        <v>41746.833333333336</v>
      </c>
      <c r="S401" s="23">
        <v>3150</v>
      </c>
      <c r="T401" s="23" t="s">
        <v>280</v>
      </c>
      <c r="U401" s="23" t="s">
        <v>282</v>
      </c>
      <c r="V401" s="23" t="s">
        <v>1698</v>
      </c>
      <c r="W401" s="23">
        <v>41747</v>
      </c>
      <c r="X401" s="23" t="s">
        <v>181</v>
      </c>
      <c r="Y401" s="23"/>
      <c r="Z401" s="23">
        <v>3150</v>
      </c>
      <c r="AA401" s="23">
        <v>41747</v>
      </c>
      <c r="AB401" s="23">
        <v>3150</v>
      </c>
    </row>
    <row r="402" spans="1:28" x14ac:dyDescent="0.25">
      <c r="A402" s="23" t="s">
        <v>2334</v>
      </c>
      <c r="B402" s="23">
        <v>200000001</v>
      </c>
      <c r="C402" s="26">
        <v>41891.364861111113</v>
      </c>
      <c r="D402" s="26">
        <v>41933.569374999999</v>
      </c>
      <c r="E402" s="26"/>
      <c r="F402" s="23">
        <v>0</v>
      </c>
      <c r="G402" s="23">
        <v>1</v>
      </c>
      <c r="H402" s="23">
        <v>200000003</v>
      </c>
      <c r="I402" s="23" t="s">
        <v>2335</v>
      </c>
      <c r="J402" s="23">
        <v>200000000</v>
      </c>
      <c r="K402" s="23"/>
      <c r="L402" s="23" t="s">
        <v>2334</v>
      </c>
      <c r="M402" s="23" t="s">
        <v>2336</v>
      </c>
      <c r="N402" s="23" t="s">
        <v>2337</v>
      </c>
      <c r="O402" s="23" t="s">
        <v>2338</v>
      </c>
      <c r="P402" s="23" t="s">
        <v>2339</v>
      </c>
      <c r="Q402" s="23">
        <v>100</v>
      </c>
      <c r="R402" s="26">
        <v>41836.833333333336</v>
      </c>
      <c r="S402" s="23">
        <v>34500</v>
      </c>
      <c r="T402" s="23" t="s">
        <v>280</v>
      </c>
      <c r="U402" s="23" t="s">
        <v>282</v>
      </c>
      <c r="V402" s="23" t="s">
        <v>1699</v>
      </c>
      <c r="W402" s="23">
        <v>41837</v>
      </c>
      <c r="X402" s="23" t="s">
        <v>181</v>
      </c>
      <c r="Y402" s="23"/>
      <c r="Z402" s="23">
        <v>34500</v>
      </c>
      <c r="AA402" s="23">
        <v>41837</v>
      </c>
      <c r="AB402" s="23">
        <v>34500</v>
      </c>
    </row>
    <row r="403" spans="1:28" x14ac:dyDescent="0.25">
      <c r="A403" s="23" t="s">
        <v>492</v>
      </c>
      <c r="B403" s="23">
        <v>200000000</v>
      </c>
      <c r="C403" s="26">
        <v>41852.515474537038</v>
      </c>
      <c r="D403" s="26">
        <v>41933.543020833335</v>
      </c>
      <c r="E403" s="26"/>
      <c r="F403" s="23">
        <v>0</v>
      </c>
      <c r="G403" s="23">
        <v>1</v>
      </c>
      <c r="H403" s="23">
        <v>200000003</v>
      </c>
      <c r="I403" s="23" t="s">
        <v>493</v>
      </c>
      <c r="J403" s="23">
        <v>200000001</v>
      </c>
      <c r="K403" s="23"/>
      <c r="L403" s="23" t="s">
        <v>492</v>
      </c>
      <c r="M403" s="23" t="s">
        <v>494</v>
      </c>
      <c r="N403" s="23" t="s">
        <v>495</v>
      </c>
      <c r="O403" s="23" t="s">
        <v>308</v>
      </c>
      <c r="P403" s="23" t="s">
        <v>496</v>
      </c>
      <c r="Q403" s="23"/>
      <c r="R403" s="26">
        <v>41819.833333333336</v>
      </c>
      <c r="S403" s="23">
        <v>43288.07</v>
      </c>
      <c r="T403" s="23" t="s">
        <v>281</v>
      </c>
      <c r="U403" s="23" t="s">
        <v>283</v>
      </c>
      <c r="V403" s="23" t="s">
        <v>1699</v>
      </c>
      <c r="W403" s="23">
        <v>41820</v>
      </c>
      <c r="X403" s="23" t="s">
        <v>185</v>
      </c>
      <c r="Y403" s="23">
        <v>43288.07</v>
      </c>
      <c r="Z403" s="23"/>
      <c r="AA403" s="23">
        <v>41820</v>
      </c>
      <c r="AB403" s="23">
        <v>-43288.07</v>
      </c>
    </row>
    <row r="404" spans="1:28" x14ac:dyDescent="0.25">
      <c r="A404" s="23" t="s">
        <v>1421</v>
      </c>
      <c r="B404" s="23">
        <v>200000004</v>
      </c>
      <c r="C404" s="26">
        <v>41870.404618055552</v>
      </c>
      <c r="D404" s="26">
        <v>41933.569432870368</v>
      </c>
      <c r="E404" s="26"/>
      <c r="F404" s="23">
        <v>0</v>
      </c>
      <c r="G404" s="23">
        <v>1</v>
      </c>
      <c r="H404" s="23">
        <v>200000000</v>
      </c>
      <c r="I404" s="23" t="s">
        <v>1883</v>
      </c>
      <c r="J404" s="23">
        <v>200000001</v>
      </c>
      <c r="K404" s="23"/>
      <c r="L404" s="23" t="s">
        <v>1421</v>
      </c>
      <c r="M404" s="23" t="s">
        <v>1131</v>
      </c>
      <c r="N404" s="23"/>
      <c r="O404" s="23"/>
      <c r="P404" s="23" t="s">
        <v>1604</v>
      </c>
      <c r="Q404" s="23"/>
      <c r="R404" s="26">
        <v>41758.833333333336</v>
      </c>
      <c r="S404" s="23">
        <v>81900</v>
      </c>
      <c r="T404" s="23" t="s">
        <v>281</v>
      </c>
      <c r="U404" s="23" t="s">
        <v>285</v>
      </c>
      <c r="V404" s="23" t="s">
        <v>1698</v>
      </c>
      <c r="W404" s="23">
        <v>41759</v>
      </c>
      <c r="X404" s="23" t="s">
        <v>195</v>
      </c>
      <c r="Y404" s="23">
        <v>81900</v>
      </c>
      <c r="Z404" s="23"/>
      <c r="AA404" s="23">
        <v>41759</v>
      </c>
      <c r="AB404" s="23">
        <v>-81900</v>
      </c>
    </row>
    <row r="405" spans="1:28" x14ac:dyDescent="0.25">
      <c r="A405" s="23" t="s">
        <v>488</v>
      </c>
      <c r="B405" s="23">
        <v>200000003</v>
      </c>
      <c r="C405" s="26">
        <v>41919.367731481485</v>
      </c>
      <c r="D405" s="26">
        <v>41933.56958333333</v>
      </c>
      <c r="E405" s="26"/>
      <c r="F405" s="23">
        <v>0</v>
      </c>
      <c r="G405" s="23">
        <v>1</v>
      </c>
      <c r="H405" s="23">
        <v>200000000</v>
      </c>
      <c r="I405" s="23" t="s">
        <v>1963</v>
      </c>
      <c r="J405" s="23">
        <v>200000001</v>
      </c>
      <c r="K405" s="23"/>
      <c r="L405" s="23" t="s">
        <v>488</v>
      </c>
      <c r="M405" s="23" t="s">
        <v>489</v>
      </c>
      <c r="N405" s="23" t="s">
        <v>544</v>
      </c>
      <c r="O405" s="23" t="s">
        <v>263</v>
      </c>
      <c r="P405" s="23" t="s">
        <v>2461</v>
      </c>
      <c r="Q405" s="23"/>
      <c r="R405" s="26">
        <v>41897.833333333336</v>
      </c>
      <c r="S405" s="23">
        <v>5344.7</v>
      </c>
      <c r="T405" s="23" t="s">
        <v>281</v>
      </c>
      <c r="U405" s="23" t="s">
        <v>284</v>
      </c>
      <c r="V405" s="23" t="s">
        <v>1698</v>
      </c>
      <c r="W405" s="23">
        <v>41898</v>
      </c>
      <c r="X405" s="23" t="s">
        <v>192</v>
      </c>
      <c r="Y405" s="23">
        <v>5344.7</v>
      </c>
      <c r="Z405" s="23"/>
      <c r="AA405" s="23">
        <v>41898</v>
      </c>
      <c r="AB405" s="23">
        <v>-5344.7</v>
      </c>
    </row>
    <row r="406" spans="1:28" x14ac:dyDescent="0.25">
      <c r="A406" s="23" t="s">
        <v>1160</v>
      </c>
      <c r="B406" s="23">
        <v>200000001</v>
      </c>
      <c r="C406" s="26">
        <v>41876.250972222224</v>
      </c>
      <c r="D406" s="26">
        <v>41933.569398148145</v>
      </c>
      <c r="E406" s="26"/>
      <c r="F406" s="23">
        <v>0</v>
      </c>
      <c r="G406" s="23">
        <v>1</v>
      </c>
      <c r="H406" s="23">
        <v>200000003</v>
      </c>
      <c r="I406" s="23" t="s">
        <v>1161</v>
      </c>
      <c r="J406" s="23">
        <v>200000000</v>
      </c>
      <c r="K406" s="23"/>
      <c r="L406" s="23" t="s">
        <v>1160</v>
      </c>
      <c r="M406" s="23" t="s">
        <v>1092</v>
      </c>
      <c r="N406" s="23" t="s">
        <v>436</v>
      </c>
      <c r="O406" s="23" t="s">
        <v>309</v>
      </c>
      <c r="P406" s="23" t="s">
        <v>1595</v>
      </c>
      <c r="Q406" s="23"/>
      <c r="R406" s="26">
        <v>41737.833333333336</v>
      </c>
      <c r="S406" s="23">
        <v>129571.45</v>
      </c>
      <c r="T406" s="23" t="s">
        <v>280</v>
      </c>
      <c r="U406" s="23" t="s">
        <v>282</v>
      </c>
      <c r="V406" s="23" t="s">
        <v>1699</v>
      </c>
      <c r="W406" s="23">
        <v>41738</v>
      </c>
      <c r="X406" s="23" t="s">
        <v>181</v>
      </c>
      <c r="Y406" s="23"/>
      <c r="Z406" s="23">
        <v>129571.45</v>
      </c>
      <c r="AA406" s="23">
        <v>41738</v>
      </c>
      <c r="AB406" s="23">
        <v>129571.45</v>
      </c>
    </row>
    <row r="407" spans="1:28" x14ac:dyDescent="0.25">
      <c r="A407" s="23" t="s">
        <v>2053</v>
      </c>
      <c r="B407" s="23">
        <v>200000000</v>
      </c>
      <c r="C407" s="26">
        <v>41890.579768518517</v>
      </c>
      <c r="D407" s="26">
        <v>41933.542893518519</v>
      </c>
      <c r="E407" s="26"/>
      <c r="F407" s="23">
        <v>0</v>
      </c>
      <c r="G407" s="23">
        <v>1</v>
      </c>
      <c r="H407" s="23">
        <v>200000000</v>
      </c>
      <c r="I407" s="23" t="s">
        <v>2054</v>
      </c>
      <c r="J407" s="23">
        <v>200000001</v>
      </c>
      <c r="K407" s="23"/>
      <c r="L407" s="23" t="s">
        <v>2053</v>
      </c>
      <c r="M407" s="23" t="s">
        <v>90</v>
      </c>
      <c r="N407" s="23" t="s">
        <v>977</v>
      </c>
      <c r="O407" s="23" t="s">
        <v>978</v>
      </c>
      <c r="P407" s="23" t="s">
        <v>2055</v>
      </c>
      <c r="Q407" s="23"/>
      <c r="R407" s="26"/>
      <c r="S407" s="23">
        <v>53526</v>
      </c>
      <c r="T407" s="23" t="s">
        <v>281</v>
      </c>
      <c r="U407" s="23" t="s">
        <v>283</v>
      </c>
      <c r="V407" s="23" t="s">
        <v>1698</v>
      </c>
      <c r="W407" s="23"/>
      <c r="X407" s="23" t="s">
        <v>185</v>
      </c>
      <c r="Y407" s="23">
        <v>53526</v>
      </c>
      <c r="Z407" s="23"/>
      <c r="AA407" s="23"/>
      <c r="AB407" s="23">
        <v>-53526</v>
      </c>
    </row>
    <row r="408" spans="1:28" x14ac:dyDescent="0.25">
      <c r="A408" s="23" t="s">
        <v>2676</v>
      </c>
      <c r="B408" s="23">
        <v>200000000</v>
      </c>
      <c r="C408" s="26">
        <v>41936.34957175926</v>
      </c>
      <c r="D408" s="26">
        <v>41936.34957175926</v>
      </c>
      <c r="E408" s="26"/>
      <c r="F408" s="23">
        <v>0</v>
      </c>
      <c r="G408" s="23">
        <v>1</v>
      </c>
      <c r="H408" s="23">
        <v>100000000</v>
      </c>
      <c r="I408" s="23" t="s">
        <v>2677</v>
      </c>
      <c r="J408" s="23">
        <v>200000001</v>
      </c>
      <c r="K408" s="23"/>
      <c r="L408" s="23" t="s">
        <v>2676</v>
      </c>
      <c r="M408" s="23" t="s">
        <v>2678</v>
      </c>
      <c r="N408" s="23" t="s">
        <v>1800</v>
      </c>
      <c r="O408" s="23" t="s">
        <v>1801</v>
      </c>
      <c r="P408" s="23" t="s">
        <v>3343</v>
      </c>
      <c r="Q408" s="23"/>
      <c r="R408" s="26">
        <v>41939.833333333336</v>
      </c>
      <c r="S408" s="23">
        <v>22040</v>
      </c>
      <c r="T408" s="23" t="s">
        <v>281</v>
      </c>
      <c r="U408" s="23" t="s">
        <v>283</v>
      </c>
      <c r="V408" s="23" t="s">
        <v>1701</v>
      </c>
      <c r="W408" s="23">
        <v>41940</v>
      </c>
      <c r="X408" s="23" t="s">
        <v>185</v>
      </c>
      <c r="Y408" s="23">
        <v>22040</v>
      </c>
      <c r="Z408" s="23"/>
      <c r="AA408" s="23">
        <v>41940</v>
      </c>
      <c r="AB408" s="23">
        <v>-22040</v>
      </c>
    </row>
    <row r="409" spans="1:28" x14ac:dyDescent="0.25">
      <c r="A409" s="23" t="s">
        <v>1006</v>
      </c>
      <c r="B409" s="23">
        <v>200000001</v>
      </c>
      <c r="C409" s="26">
        <v>41863.278182870374</v>
      </c>
      <c r="D409" s="26">
        <v>41933.569490740738</v>
      </c>
      <c r="E409" s="26"/>
      <c r="F409" s="23">
        <v>0</v>
      </c>
      <c r="G409" s="23">
        <v>1</v>
      </c>
      <c r="H409" s="23">
        <v>200000000</v>
      </c>
      <c r="I409" s="23" t="s">
        <v>2253</v>
      </c>
      <c r="J409" s="23">
        <v>200000000</v>
      </c>
      <c r="K409" s="23"/>
      <c r="L409" s="23" t="s">
        <v>1006</v>
      </c>
      <c r="M409" s="23" t="s">
        <v>1007</v>
      </c>
      <c r="N409" s="23" t="s">
        <v>525</v>
      </c>
      <c r="O409" s="23" t="s">
        <v>332</v>
      </c>
      <c r="P409" s="23" t="s">
        <v>1008</v>
      </c>
      <c r="Q409" s="23">
        <v>100</v>
      </c>
      <c r="R409" s="26">
        <v>41862.833333333336</v>
      </c>
      <c r="S409" s="23">
        <v>1352091.95</v>
      </c>
      <c r="T409" s="23" t="s">
        <v>280</v>
      </c>
      <c r="U409" s="23" t="s">
        <v>282</v>
      </c>
      <c r="V409" s="23" t="s">
        <v>1698</v>
      </c>
      <c r="W409" s="23">
        <v>41863</v>
      </c>
      <c r="X409" s="23" t="s">
        <v>181</v>
      </c>
      <c r="Y409" s="23"/>
      <c r="Z409" s="23">
        <v>1352091.95</v>
      </c>
      <c r="AA409" s="23">
        <v>41863</v>
      </c>
      <c r="AB409" s="23">
        <v>1352091.95</v>
      </c>
    </row>
    <row r="410" spans="1:28" x14ac:dyDescent="0.25">
      <c r="A410" s="23" t="s">
        <v>2660</v>
      </c>
      <c r="B410" s="23">
        <v>200000000</v>
      </c>
      <c r="C410" s="26">
        <v>41929.309606481482</v>
      </c>
      <c r="D410" s="26">
        <v>41933.542812500003</v>
      </c>
      <c r="E410" s="26"/>
      <c r="F410" s="23">
        <v>0</v>
      </c>
      <c r="G410" s="23">
        <v>1</v>
      </c>
      <c r="H410" s="23">
        <v>200000000</v>
      </c>
      <c r="I410" s="23" t="s">
        <v>2661</v>
      </c>
      <c r="J410" s="23">
        <v>200000001</v>
      </c>
      <c r="K410" s="23"/>
      <c r="L410" s="23" t="s">
        <v>2660</v>
      </c>
      <c r="M410" s="23" t="s">
        <v>2662</v>
      </c>
      <c r="N410" s="23" t="s">
        <v>530</v>
      </c>
      <c r="O410" s="23" t="s">
        <v>293</v>
      </c>
      <c r="P410" s="23" t="s">
        <v>2663</v>
      </c>
      <c r="Q410" s="23"/>
      <c r="R410" s="26">
        <v>41970.833333333336</v>
      </c>
      <c r="S410" s="23">
        <v>320001.26</v>
      </c>
      <c r="T410" s="23" t="s">
        <v>281</v>
      </c>
      <c r="U410" s="23" t="s">
        <v>283</v>
      </c>
      <c r="V410" s="23" t="s">
        <v>1698</v>
      </c>
      <c r="W410" s="23">
        <v>41971</v>
      </c>
      <c r="X410" s="23" t="s">
        <v>185</v>
      </c>
      <c r="Y410" s="23">
        <v>320001.26</v>
      </c>
      <c r="Z410" s="23"/>
      <c r="AA410" s="23">
        <v>41971</v>
      </c>
      <c r="AB410" s="23">
        <v>-320001.26</v>
      </c>
    </row>
    <row r="411" spans="1:28" x14ac:dyDescent="0.25">
      <c r="A411" s="23" t="s">
        <v>393</v>
      </c>
      <c r="B411" s="23">
        <v>200000000</v>
      </c>
      <c r="C411" s="26">
        <v>41824.453657407408</v>
      </c>
      <c r="D411" s="26">
        <v>41933.543090277781</v>
      </c>
      <c r="E411" s="26"/>
      <c r="F411" s="23">
        <v>0</v>
      </c>
      <c r="G411" s="23">
        <v>1</v>
      </c>
      <c r="H411" s="23">
        <v>200000003</v>
      </c>
      <c r="I411" s="23" t="s">
        <v>810</v>
      </c>
      <c r="J411" s="23">
        <v>200000001</v>
      </c>
      <c r="K411" s="23"/>
      <c r="L411" s="23" t="s">
        <v>393</v>
      </c>
      <c r="M411" s="23" t="s">
        <v>394</v>
      </c>
      <c r="N411" s="23" t="s">
        <v>395</v>
      </c>
      <c r="O411" s="23" t="s">
        <v>322</v>
      </c>
      <c r="P411" s="23" t="s">
        <v>396</v>
      </c>
      <c r="Q411" s="23"/>
      <c r="R411" s="26">
        <v>41833.833333333336</v>
      </c>
      <c r="S411" s="23">
        <v>1020849.2</v>
      </c>
      <c r="T411" s="23" t="s">
        <v>281</v>
      </c>
      <c r="U411" s="23" t="s">
        <v>283</v>
      </c>
      <c r="V411" s="23" t="s">
        <v>1699</v>
      </c>
      <c r="W411" s="23">
        <v>41834</v>
      </c>
      <c r="X411" s="23" t="s">
        <v>185</v>
      </c>
      <c r="Y411" s="23">
        <v>1020849.2</v>
      </c>
      <c r="Z411" s="23"/>
      <c r="AA411" s="23">
        <v>41834</v>
      </c>
      <c r="AB411" s="23">
        <v>-1020849.2</v>
      </c>
    </row>
    <row r="412" spans="1:28" x14ac:dyDescent="0.25">
      <c r="A412" s="23" t="s">
        <v>388</v>
      </c>
      <c r="B412" s="23">
        <v>200000000</v>
      </c>
      <c r="C412" s="26">
        <v>41855.281331018516</v>
      </c>
      <c r="D412" s="26">
        <v>41933.543020833335</v>
      </c>
      <c r="E412" s="26"/>
      <c r="F412" s="23">
        <v>0</v>
      </c>
      <c r="G412" s="23">
        <v>1</v>
      </c>
      <c r="H412" s="23">
        <v>200000003</v>
      </c>
      <c r="I412" s="23" t="s">
        <v>448</v>
      </c>
      <c r="J412" s="23">
        <v>200000001</v>
      </c>
      <c r="K412" s="23"/>
      <c r="L412" s="23" t="s">
        <v>388</v>
      </c>
      <c r="M412" s="23" t="s">
        <v>389</v>
      </c>
      <c r="N412" s="23" t="s">
        <v>490</v>
      </c>
      <c r="O412" s="23" t="s">
        <v>321</v>
      </c>
      <c r="P412" s="23" t="s">
        <v>599</v>
      </c>
      <c r="Q412" s="23">
        <v>100</v>
      </c>
      <c r="R412" s="26">
        <v>41878.833333333336</v>
      </c>
      <c r="S412" s="23">
        <v>6348</v>
      </c>
      <c r="T412" s="23" t="s">
        <v>281</v>
      </c>
      <c r="U412" s="23" t="s">
        <v>283</v>
      </c>
      <c r="V412" s="23" t="s">
        <v>1699</v>
      </c>
      <c r="W412" s="23">
        <v>41879</v>
      </c>
      <c r="X412" s="23" t="s">
        <v>185</v>
      </c>
      <c r="Y412" s="23">
        <v>6348</v>
      </c>
      <c r="Z412" s="23"/>
      <c r="AA412" s="23">
        <v>41879</v>
      </c>
      <c r="AB412" s="23">
        <v>-6348</v>
      </c>
    </row>
    <row r="413" spans="1:28" x14ac:dyDescent="0.25">
      <c r="A413" s="23" t="s">
        <v>926</v>
      </c>
      <c r="B413" s="23">
        <v>200000000</v>
      </c>
      <c r="C413" s="26">
        <v>41914.584270833337</v>
      </c>
      <c r="D413" s="26">
        <v>41933.543113425927</v>
      </c>
      <c r="E413" s="26"/>
      <c r="F413" s="23">
        <v>0</v>
      </c>
      <c r="G413" s="23">
        <v>1</v>
      </c>
      <c r="H413" s="23">
        <v>200000000</v>
      </c>
      <c r="I413" s="23" t="s">
        <v>1745</v>
      </c>
      <c r="J413" s="23">
        <v>200000001</v>
      </c>
      <c r="K413" s="23"/>
      <c r="L413" s="23" t="s">
        <v>926</v>
      </c>
      <c r="M413" s="23" t="s">
        <v>927</v>
      </c>
      <c r="N413" s="23" t="s">
        <v>1814</v>
      </c>
      <c r="O413" s="23" t="s">
        <v>1815</v>
      </c>
      <c r="P413" s="23" t="s">
        <v>2851</v>
      </c>
      <c r="Q413" s="23"/>
      <c r="R413" s="26">
        <v>41820.833333333336</v>
      </c>
      <c r="S413" s="23">
        <v>119031.5</v>
      </c>
      <c r="T413" s="23" t="s">
        <v>281</v>
      </c>
      <c r="U413" s="23" t="s">
        <v>283</v>
      </c>
      <c r="V413" s="23" t="s">
        <v>1698</v>
      </c>
      <c r="W413" s="23">
        <v>41821</v>
      </c>
      <c r="X413" s="23" t="s">
        <v>185</v>
      </c>
      <c r="Y413" s="23">
        <v>119031.5</v>
      </c>
      <c r="Z413" s="23"/>
      <c r="AA413" s="23">
        <v>41821</v>
      </c>
      <c r="AB413" s="23">
        <v>-119031.5</v>
      </c>
    </row>
    <row r="414" spans="1:28" x14ac:dyDescent="0.25">
      <c r="A414" s="23" t="s">
        <v>2215</v>
      </c>
      <c r="B414" s="23">
        <v>200000003</v>
      </c>
      <c r="C414" s="26">
        <v>41933.425011574072</v>
      </c>
      <c r="D414" s="26">
        <v>41949.278449074074</v>
      </c>
      <c r="E414" s="26"/>
      <c r="F414" s="23">
        <v>0</v>
      </c>
      <c r="G414" s="23">
        <v>1</v>
      </c>
      <c r="H414" s="23">
        <v>200000003</v>
      </c>
      <c r="I414" s="23" t="s">
        <v>2216</v>
      </c>
      <c r="J414" s="23">
        <v>200000001</v>
      </c>
      <c r="K414" s="23"/>
      <c r="L414" s="23" t="s">
        <v>2215</v>
      </c>
      <c r="M414" s="23" t="s">
        <v>2217</v>
      </c>
      <c r="N414" s="23" t="s">
        <v>2131</v>
      </c>
      <c r="O414" s="23" t="s">
        <v>2132</v>
      </c>
      <c r="P414" s="23" t="s">
        <v>2218</v>
      </c>
      <c r="Q414" s="23"/>
      <c r="R414" s="26">
        <v>41941.833333333336</v>
      </c>
      <c r="S414" s="23">
        <v>1280</v>
      </c>
      <c r="T414" s="23" t="s">
        <v>281</v>
      </c>
      <c r="U414" s="23" t="s">
        <v>284</v>
      </c>
      <c r="V414" s="23" t="s">
        <v>1699</v>
      </c>
      <c r="W414" s="23">
        <v>41942</v>
      </c>
      <c r="X414" s="23" t="s">
        <v>192</v>
      </c>
      <c r="Y414" s="23">
        <v>1280</v>
      </c>
      <c r="Z414" s="23"/>
      <c r="AA414" s="23">
        <v>41942</v>
      </c>
      <c r="AB414" s="23">
        <v>-1280</v>
      </c>
    </row>
    <row r="415" spans="1:28" x14ac:dyDescent="0.25">
      <c r="A415" s="23" t="s">
        <v>980</v>
      </c>
      <c r="B415" s="23">
        <v>200000000</v>
      </c>
      <c r="C415" s="26">
        <v>41891.396585648145</v>
      </c>
      <c r="D415" s="26">
        <v>41933.543032407404</v>
      </c>
      <c r="E415" s="26"/>
      <c r="F415" s="23">
        <v>0</v>
      </c>
      <c r="G415" s="23">
        <v>1</v>
      </c>
      <c r="H415" s="23">
        <v>200000006</v>
      </c>
      <c r="I415" s="23" t="s">
        <v>2332</v>
      </c>
      <c r="J415" s="23">
        <v>200000001</v>
      </c>
      <c r="K415" s="23"/>
      <c r="L415" s="23" t="s">
        <v>980</v>
      </c>
      <c r="M415" s="23" t="s">
        <v>981</v>
      </c>
      <c r="N415" s="23" t="s">
        <v>982</v>
      </c>
      <c r="O415" s="23" t="s">
        <v>983</v>
      </c>
      <c r="P415" s="23" t="s">
        <v>2495</v>
      </c>
      <c r="Q415" s="23"/>
      <c r="R415" s="26"/>
      <c r="S415" s="23">
        <v>327750</v>
      </c>
      <c r="T415" s="23" t="s">
        <v>281</v>
      </c>
      <c r="U415" s="23" t="s">
        <v>283</v>
      </c>
      <c r="V415" s="23" t="s">
        <v>1706</v>
      </c>
      <c r="W415" s="23"/>
      <c r="X415" s="23" t="s">
        <v>185</v>
      </c>
      <c r="Y415" s="23">
        <v>327750</v>
      </c>
      <c r="Z415" s="23"/>
      <c r="AA415" s="23"/>
      <c r="AB415" s="23">
        <v>-327750</v>
      </c>
    </row>
    <row r="416" spans="1:28" x14ac:dyDescent="0.25">
      <c r="A416" s="23" t="s">
        <v>3317</v>
      </c>
      <c r="B416" s="23">
        <v>200000001</v>
      </c>
      <c r="C416" s="26">
        <v>41948.558912037035</v>
      </c>
      <c r="D416" s="26">
        <v>41948.558912037035</v>
      </c>
      <c r="E416" s="26"/>
      <c r="F416" s="23">
        <v>0</v>
      </c>
      <c r="G416" s="23">
        <v>1</v>
      </c>
      <c r="H416" s="23">
        <v>200000003</v>
      </c>
      <c r="I416" s="23" t="s">
        <v>3318</v>
      </c>
      <c r="J416" s="23">
        <v>200000000</v>
      </c>
      <c r="K416" s="23"/>
      <c r="L416" s="23" t="s">
        <v>3317</v>
      </c>
      <c r="M416" s="23" t="s">
        <v>444</v>
      </c>
      <c r="N416" s="23" t="s">
        <v>3352</v>
      </c>
      <c r="O416" s="23" t="s">
        <v>3353</v>
      </c>
      <c r="P416" s="23" t="s">
        <v>3354</v>
      </c>
      <c r="Q416" s="23"/>
      <c r="R416" s="26">
        <v>41960.833333333336</v>
      </c>
      <c r="S416" s="23">
        <v>8508.5</v>
      </c>
      <c r="T416" s="23" t="s">
        <v>280</v>
      </c>
      <c r="U416" s="23" t="s">
        <v>282</v>
      </c>
      <c r="V416" s="23" t="s">
        <v>1699</v>
      </c>
      <c r="W416" s="23">
        <v>41961</v>
      </c>
      <c r="X416" s="23" t="s">
        <v>181</v>
      </c>
      <c r="Y416" s="23"/>
      <c r="Z416" s="23">
        <v>8508.5</v>
      </c>
      <c r="AA416" s="23">
        <v>41961</v>
      </c>
      <c r="AB416" s="23">
        <v>8508.5</v>
      </c>
    </row>
    <row r="417" spans="1:28" x14ac:dyDescent="0.25">
      <c r="A417" s="23" t="s">
        <v>2070</v>
      </c>
      <c r="B417" s="23">
        <v>200000000</v>
      </c>
      <c r="C417" s="26">
        <v>41948.476064814815</v>
      </c>
      <c r="D417" s="26">
        <v>41948.476064814815</v>
      </c>
      <c r="E417" s="26"/>
      <c r="F417" s="23">
        <v>0</v>
      </c>
      <c r="G417" s="23">
        <v>1</v>
      </c>
      <c r="H417" s="23">
        <v>200000000</v>
      </c>
      <c r="I417" s="23" t="s">
        <v>2071</v>
      </c>
      <c r="J417" s="23">
        <v>200000001</v>
      </c>
      <c r="K417" s="23"/>
      <c r="L417" s="23" t="s">
        <v>2070</v>
      </c>
      <c r="M417" s="23" t="s">
        <v>2072</v>
      </c>
      <c r="N417" s="23" t="s">
        <v>1834</v>
      </c>
      <c r="O417" s="23" t="s">
        <v>1835</v>
      </c>
      <c r="P417" s="23" t="s">
        <v>2925</v>
      </c>
      <c r="Q417" s="23"/>
      <c r="R417" s="26">
        <v>41967.833333333336</v>
      </c>
      <c r="S417" s="23">
        <v>110527</v>
      </c>
      <c r="T417" s="23" t="s">
        <v>281</v>
      </c>
      <c r="U417" s="23" t="s">
        <v>283</v>
      </c>
      <c r="V417" s="23" t="s">
        <v>1698</v>
      </c>
      <c r="W417" s="23">
        <v>41968</v>
      </c>
      <c r="X417" s="23" t="s">
        <v>185</v>
      </c>
      <c r="Y417" s="23">
        <v>110527</v>
      </c>
      <c r="Z417" s="23"/>
      <c r="AA417" s="23">
        <v>41968</v>
      </c>
      <c r="AB417" s="23">
        <v>-110527</v>
      </c>
    </row>
    <row r="418" spans="1:28" x14ac:dyDescent="0.25">
      <c r="A418" s="23"/>
      <c r="B418" s="23"/>
      <c r="C418" s="26">
        <v>41809.487766203703</v>
      </c>
      <c r="D418" s="26">
        <v>41933.573263888888</v>
      </c>
      <c r="E418" s="26"/>
      <c r="F418" s="23">
        <v>0</v>
      </c>
      <c r="G418" s="23">
        <v>1</v>
      </c>
      <c r="H418" s="23">
        <v>200000000</v>
      </c>
      <c r="I418" s="23" t="s">
        <v>419</v>
      </c>
      <c r="J418" s="23">
        <v>200000000</v>
      </c>
      <c r="K418" s="23"/>
      <c r="L418" s="23"/>
      <c r="M418" s="23"/>
      <c r="N418" s="23" t="s">
        <v>420</v>
      </c>
      <c r="O418" s="23" t="s">
        <v>255</v>
      </c>
      <c r="P418" s="23" t="s">
        <v>421</v>
      </c>
      <c r="Q418" s="23"/>
      <c r="R418" s="26">
        <v>41967.833333333336</v>
      </c>
      <c r="S418" s="23">
        <v>124887.5</v>
      </c>
      <c r="T418" s="23" t="s">
        <v>280</v>
      </c>
      <c r="U418" s="23"/>
      <c r="V418" s="23" t="s">
        <v>1698</v>
      </c>
      <c r="W418" s="23">
        <v>41968</v>
      </c>
      <c r="X418" s="23"/>
      <c r="Y418" s="23"/>
      <c r="Z418" s="23"/>
      <c r="AA418" s="23">
        <v>41968</v>
      </c>
      <c r="AB418" s="23">
        <v>124887.5</v>
      </c>
    </row>
    <row r="419" spans="1:28" x14ac:dyDescent="0.25">
      <c r="A419" s="23" t="s">
        <v>970</v>
      </c>
      <c r="B419" s="23">
        <v>200000001</v>
      </c>
      <c r="C419" s="26">
        <v>41866.504965277774</v>
      </c>
      <c r="D419" s="26">
        <v>41933.569444444445</v>
      </c>
      <c r="E419" s="26"/>
      <c r="F419" s="23">
        <v>0</v>
      </c>
      <c r="G419" s="23">
        <v>1</v>
      </c>
      <c r="H419" s="23">
        <v>200000000</v>
      </c>
      <c r="I419" s="23" t="s">
        <v>971</v>
      </c>
      <c r="J419" s="23">
        <v>200000000</v>
      </c>
      <c r="K419" s="23"/>
      <c r="L419" s="23" t="s">
        <v>970</v>
      </c>
      <c r="M419" s="23" t="s">
        <v>444</v>
      </c>
      <c r="N419" s="23" t="s">
        <v>972</v>
      </c>
      <c r="O419" s="23" t="s">
        <v>973</v>
      </c>
      <c r="P419" s="23" t="s">
        <v>974</v>
      </c>
      <c r="Q419" s="23"/>
      <c r="R419" s="26"/>
      <c r="S419" s="23">
        <v>40530</v>
      </c>
      <c r="T419" s="23" t="s">
        <v>280</v>
      </c>
      <c r="U419" s="23" t="s">
        <v>282</v>
      </c>
      <c r="V419" s="23" t="s">
        <v>1698</v>
      </c>
      <c r="W419" s="23"/>
      <c r="X419" s="23" t="s">
        <v>181</v>
      </c>
      <c r="Y419" s="23"/>
      <c r="Z419" s="23">
        <v>40530</v>
      </c>
      <c r="AA419" s="23"/>
      <c r="AB419" s="23">
        <v>40530</v>
      </c>
    </row>
    <row r="420" spans="1:28" x14ac:dyDescent="0.25">
      <c r="A420" s="23" t="s">
        <v>1139</v>
      </c>
      <c r="B420" s="23">
        <v>200000001</v>
      </c>
      <c r="C420" s="26">
        <v>41870.458009259259</v>
      </c>
      <c r="D420" s="26">
        <v>41933.569432870368</v>
      </c>
      <c r="E420" s="26"/>
      <c r="F420" s="23">
        <v>0</v>
      </c>
      <c r="G420" s="23">
        <v>1</v>
      </c>
      <c r="H420" s="23">
        <v>200000000</v>
      </c>
      <c r="I420" s="23" t="s">
        <v>1276</v>
      </c>
      <c r="J420" s="23">
        <v>200000000</v>
      </c>
      <c r="K420" s="23"/>
      <c r="L420" s="23" t="s">
        <v>1139</v>
      </c>
      <c r="M420" s="23" t="s">
        <v>1140</v>
      </c>
      <c r="N420" s="23" t="s">
        <v>536</v>
      </c>
      <c r="O420" s="23" t="s">
        <v>264</v>
      </c>
      <c r="P420" s="23" t="s">
        <v>1605</v>
      </c>
      <c r="Q420" s="23"/>
      <c r="R420" s="26">
        <v>41724.833333333336</v>
      </c>
      <c r="S420" s="23">
        <v>29000</v>
      </c>
      <c r="T420" s="23" t="s">
        <v>280</v>
      </c>
      <c r="U420" s="23" t="s">
        <v>282</v>
      </c>
      <c r="V420" s="23" t="s">
        <v>1698</v>
      </c>
      <c r="W420" s="23">
        <v>41725</v>
      </c>
      <c r="X420" s="23" t="s">
        <v>181</v>
      </c>
      <c r="Y420" s="23"/>
      <c r="Z420" s="23">
        <v>29000</v>
      </c>
      <c r="AA420" s="23">
        <v>41725</v>
      </c>
      <c r="AB420" s="23">
        <v>29000</v>
      </c>
    </row>
    <row r="421" spans="1:28" x14ac:dyDescent="0.25">
      <c r="A421" s="23" t="s">
        <v>1480</v>
      </c>
      <c r="B421" s="23">
        <v>200000001</v>
      </c>
      <c r="C421" s="26">
        <v>41870.313252314816</v>
      </c>
      <c r="D421" s="26">
        <v>41933.569444444445</v>
      </c>
      <c r="E421" s="26"/>
      <c r="F421" s="23">
        <v>0</v>
      </c>
      <c r="G421" s="23">
        <v>1</v>
      </c>
      <c r="H421" s="23">
        <v>100000000</v>
      </c>
      <c r="I421" s="23" t="s">
        <v>1481</v>
      </c>
      <c r="J421" s="23">
        <v>200000000</v>
      </c>
      <c r="K421" s="23"/>
      <c r="L421" s="23" t="s">
        <v>1480</v>
      </c>
      <c r="M421" s="23" t="s">
        <v>444</v>
      </c>
      <c r="N421" s="23" t="s">
        <v>373</v>
      </c>
      <c r="O421" s="23" t="s">
        <v>337</v>
      </c>
      <c r="P421" s="23" t="s">
        <v>1567</v>
      </c>
      <c r="Q421" s="23"/>
      <c r="R421" s="26">
        <v>41785.833333333336</v>
      </c>
      <c r="S421" s="23">
        <v>96150</v>
      </c>
      <c r="T421" s="23" t="s">
        <v>280</v>
      </c>
      <c r="U421" s="23" t="s">
        <v>282</v>
      </c>
      <c r="V421" s="23" t="s">
        <v>1701</v>
      </c>
      <c r="W421" s="23">
        <v>41786</v>
      </c>
      <c r="X421" s="23" t="s">
        <v>181</v>
      </c>
      <c r="Y421" s="23"/>
      <c r="Z421" s="23">
        <v>96150</v>
      </c>
      <c r="AA421" s="23">
        <v>41786</v>
      </c>
      <c r="AB421" s="23">
        <v>96150</v>
      </c>
    </row>
    <row r="422" spans="1:28" x14ac:dyDescent="0.25">
      <c r="A422" s="23" t="s">
        <v>1202</v>
      </c>
      <c r="B422" s="23">
        <v>200000000</v>
      </c>
      <c r="C422" s="26">
        <v>41871.515532407408</v>
      </c>
      <c r="D422" s="26">
        <v>41933.542951388888</v>
      </c>
      <c r="E422" s="26"/>
      <c r="F422" s="23">
        <v>0</v>
      </c>
      <c r="G422" s="23">
        <v>1</v>
      </c>
      <c r="H422" s="23">
        <v>200000003</v>
      </c>
      <c r="I422" s="23" t="s">
        <v>1203</v>
      </c>
      <c r="J422" s="23">
        <v>200000001</v>
      </c>
      <c r="K422" s="23"/>
      <c r="L422" s="23" t="s">
        <v>1202</v>
      </c>
      <c r="M422" s="23" t="s">
        <v>1088</v>
      </c>
      <c r="N422" s="23" t="s">
        <v>395</v>
      </c>
      <c r="O422" s="23" t="s">
        <v>322</v>
      </c>
      <c r="P422" s="23" t="s">
        <v>1393</v>
      </c>
      <c r="Q422" s="23"/>
      <c r="R422" s="26">
        <v>41822.833333333336</v>
      </c>
      <c r="S422" s="23">
        <v>42750</v>
      </c>
      <c r="T422" s="23" t="s">
        <v>281</v>
      </c>
      <c r="U422" s="23" t="s">
        <v>283</v>
      </c>
      <c r="V422" s="23" t="s">
        <v>1699</v>
      </c>
      <c r="W422" s="23">
        <v>41823</v>
      </c>
      <c r="X422" s="23" t="s">
        <v>185</v>
      </c>
      <c r="Y422" s="23">
        <v>42750</v>
      </c>
      <c r="Z422" s="23"/>
      <c r="AA422" s="23">
        <v>41823</v>
      </c>
      <c r="AB422" s="23">
        <v>-42750</v>
      </c>
    </row>
    <row r="423" spans="1:28" x14ac:dyDescent="0.25">
      <c r="A423" s="23" t="s">
        <v>2591</v>
      </c>
      <c r="B423" s="23">
        <v>200000000</v>
      </c>
      <c r="C423" s="26">
        <v>41949.671759259261</v>
      </c>
      <c r="D423" s="26">
        <v>41949.671898148146</v>
      </c>
      <c r="E423" s="26"/>
      <c r="F423" s="23">
        <v>0</v>
      </c>
      <c r="G423" s="23">
        <v>1</v>
      </c>
      <c r="H423" s="23">
        <v>200000000</v>
      </c>
      <c r="I423" s="23" t="s">
        <v>2592</v>
      </c>
      <c r="J423" s="23">
        <v>200000001</v>
      </c>
      <c r="K423" s="23"/>
      <c r="L423" s="23" t="s">
        <v>2591</v>
      </c>
      <c r="M423" s="23" t="s">
        <v>2593</v>
      </c>
      <c r="N423" s="23" t="s">
        <v>3248</v>
      </c>
      <c r="O423" s="23" t="s">
        <v>3249</v>
      </c>
      <c r="P423" s="23" t="s">
        <v>3250</v>
      </c>
      <c r="Q423" s="23"/>
      <c r="R423" s="26">
        <v>41911.833333333336</v>
      </c>
      <c r="S423" s="23">
        <v>33287.980000000003</v>
      </c>
      <c r="T423" s="23" t="s">
        <v>281</v>
      </c>
      <c r="U423" s="23" t="s">
        <v>283</v>
      </c>
      <c r="V423" s="23" t="s">
        <v>1698</v>
      </c>
      <c r="W423" s="23">
        <v>41912</v>
      </c>
      <c r="X423" s="23" t="s">
        <v>185</v>
      </c>
      <c r="Y423" s="23">
        <v>33287.980000000003</v>
      </c>
      <c r="Z423" s="23"/>
      <c r="AA423" s="23">
        <v>41912</v>
      </c>
      <c r="AB423" s="23">
        <v>-33287.980000000003</v>
      </c>
    </row>
    <row r="424" spans="1:28" x14ac:dyDescent="0.25">
      <c r="A424" s="23" t="s">
        <v>2111</v>
      </c>
      <c r="B424" s="23">
        <v>200000001</v>
      </c>
      <c r="C424" s="26">
        <v>41919.303460648145</v>
      </c>
      <c r="D424" s="26">
        <v>41933.56931712963</v>
      </c>
      <c r="E424" s="26"/>
      <c r="F424" s="23">
        <v>0</v>
      </c>
      <c r="G424" s="23">
        <v>1</v>
      </c>
      <c r="H424" s="23">
        <v>200000000</v>
      </c>
      <c r="I424" s="23" t="s">
        <v>2112</v>
      </c>
      <c r="J424" s="23">
        <v>200000000</v>
      </c>
      <c r="K424" s="23"/>
      <c r="L424" s="23" t="s">
        <v>2111</v>
      </c>
      <c r="M424" s="23" t="s">
        <v>2113</v>
      </c>
      <c r="N424" s="23" t="s">
        <v>946</v>
      </c>
      <c r="O424" s="23" t="s">
        <v>947</v>
      </c>
      <c r="P424" s="23" t="s">
        <v>2114</v>
      </c>
      <c r="Q424" s="23"/>
      <c r="R424" s="26">
        <v>41791.833333333336</v>
      </c>
      <c r="S424" s="23">
        <v>154557.4</v>
      </c>
      <c r="T424" s="23" t="s">
        <v>280</v>
      </c>
      <c r="U424" s="23" t="s">
        <v>282</v>
      </c>
      <c r="V424" s="23" t="s">
        <v>1698</v>
      </c>
      <c r="W424" s="23">
        <v>41792</v>
      </c>
      <c r="X424" s="23" t="s">
        <v>181</v>
      </c>
      <c r="Y424" s="23"/>
      <c r="Z424" s="23">
        <v>154557.4</v>
      </c>
      <c r="AA424" s="23">
        <v>41792</v>
      </c>
      <c r="AB424" s="23">
        <v>154557.4</v>
      </c>
    </row>
    <row r="425" spans="1:28" x14ac:dyDescent="0.25">
      <c r="A425" s="23" t="s">
        <v>655</v>
      </c>
      <c r="B425" s="23">
        <v>200000000</v>
      </c>
      <c r="C425" s="26">
        <v>41824.351064814815</v>
      </c>
      <c r="D425" s="26">
        <v>41956.569236111114</v>
      </c>
      <c r="E425" s="26"/>
      <c r="F425" s="23">
        <v>0</v>
      </c>
      <c r="G425" s="23">
        <v>1</v>
      </c>
      <c r="H425" s="23">
        <v>200000000</v>
      </c>
      <c r="I425" s="23" t="s">
        <v>656</v>
      </c>
      <c r="J425" s="23">
        <v>200000001</v>
      </c>
      <c r="K425" s="23"/>
      <c r="L425" s="23" t="s">
        <v>655</v>
      </c>
      <c r="M425" s="23" t="s">
        <v>657</v>
      </c>
      <c r="N425" s="23" t="s">
        <v>525</v>
      </c>
      <c r="O425" s="23" t="s">
        <v>332</v>
      </c>
      <c r="P425" s="23" t="s">
        <v>819</v>
      </c>
      <c r="Q425" s="23"/>
      <c r="R425" s="26">
        <v>41851.833333333336</v>
      </c>
      <c r="S425" s="23">
        <v>17200</v>
      </c>
      <c r="T425" s="23" t="s">
        <v>281</v>
      </c>
      <c r="U425" s="23" t="s">
        <v>283</v>
      </c>
      <c r="V425" s="23" t="s">
        <v>1698</v>
      </c>
      <c r="W425" s="23">
        <v>41852</v>
      </c>
      <c r="X425" s="23" t="s">
        <v>185</v>
      </c>
      <c r="Y425" s="23">
        <v>17200</v>
      </c>
      <c r="Z425" s="23"/>
      <c r="AA425" s="23">
        <v>41852</v>
      </c>
      <c r="AB425" s="23">
        <v>-17200</v>
      </c>
    </row>
    <row r="426" spans="1:28" x14ac:dyDescent="0.25">
      <c r="A426" s="23" t="s">
        <v>1899</v>
      </c>
      <c r="B426" s="23">
        <v>200000001</v>
      </c>
      <c r="C426" s="26">
        <v>41957.286423611113</v>
      </c>
      <c r="D426" s="26">
        <v>41957.286423611113</v>
      </c>
      <c r="E426" s="26"/>
      <c r="F426" s="23">
        <v>0</v>
      </c>
      <c r="G426" s="23">
        <v>1</v>
      </c>
      <c r="H426" s="23">
        <v>100000000</v>
      </c>
      <c r="I426" s="23" t="s">
        <v>1900</v>
      </c>
      <c r="J426" s="23">
        <v>200000000</v>
      </c>
      <c r="K426" s="23"/>
      <c r="L426" s="23" t="s">
        <v>1899</v>
      </c>
      <c r="M426" s="23" t="s">
        <v>1901</v>
      </c>
      <c r="N426" s="23" t="s">
        <v>1903</v>
      </c>
      <c r="O426" s="23" t="s">
        <v>1904</v>
      </c>
      <c r="P426" s="23" t="s">
        <v>3542</v>
      </c>
      <c r="Q426" s="23"/>
      <c r="R426" s="26">
        <v>41778.833333333336</v>
      </c>
      <c r="S426" s="23">
        <v>232690</v>
      </c>
      <c r="T426" s="23" t="s">
        <v>280</v>
      </c>
      <c r="U426" s="23" t="s">
        <v>282</v>
      </c>
      <c r="V426" s="23" t="s">
        <v>1701</v>
      </c>
      <c r="W426" s="23">
        <v>41779</v>
      </c>
      <c r="X426" s="23" t="s">
        <v>181</v>
      </c>
      <c r="Y426" s="23"/>
      <c r="Z426" s="23">
        <v>232690</v>
      </c>
      <c r="AA426" s="23">
        <v>41779</v>
      </c>
      <c r="AB426" s="23">
        <v>232690</v>
      </c>
    </row>
    <row r="427" spans="1:28" x14ac:dyDescent="0.25">
      <c r="A427" s="23" t="s">
        <v>477</v>
      </c>
      <c r="B427" s="23">
        <v>200000003</v>
      </c>
      <c r="C427" s="26">
        <v>41943.398055555554</v>
      </c>
      <c r="D427" s="26">
        <v>41943.398055555554</v>
      </c>
      <c r="E427" s="26"/>
      <c r="F427" s="23">
        <v>0</v>
      </c>
      <c r="G427" s="23">
        <v>1</v>
      </c>
      <c r="H427" s="23">
        <v>200000000</v>
      </c>
      <c r="I427" s="23" t="s">
        <v>478</v>
      </c>
      <c r="J427" s="23">
        <v>200000001</v>
      </c>
      <c r="K427" s="23"/>
      <c r="L427" s="23" t="s">
        <v>477</v>
      </c>
      <c r="M427" s="23" t="s">
        <v>1821</v>
      </c>
      <c r="N427" s="23" t="s">
        <v>479</v>
      </c>
      <c r="O427" s="23" t="s">
        <v>261</v>
      </c>
      <c r="P427" s="23" t="s">
        <v>3134</v>
      </c>
      <c r="Q427" s="23"/>
      <c r="R427" s="26">
        <v>41891.833333333336</v>
      </c>
      <c r="S427" s="23">
        <v>2462.5</v>
      </c>
      <c r="T427" s="23" t="s">
        <v>281</v>
      </c>
      <c r="U427" s="23" t="s">
        <v>284</v>
      </c>
      <c r="V427" s="23" t="s">
        <v>1698</v>
      </c>
      <c r="W427" s="23">
        <v>41892</v>
      </c>
      <c r="X427" s="23" t="s">
        <v>192</v>
      </c>
      <c r="Y427" s="23">
        <v>2462.5</v>
      </c>
      <c r="Z427" s="23"/>
      <c r="AA427" s="23">
        <v>41892</v>
      </c>
      <c r="AB427" s="23">
        <v>-2462.5</v>
      </c>
    </row>
    <row r="428" spans="1:28" x14ac:dyDescent="0.25">
      <c r="A428" s="23" t="s">
        <v>813</v>
      </c>
      <c r="B428" s="23">
        <v>200000001</v>
      </c>
      <c r="C428" s="26">
        <v>41827.468599537038</v>
      </c>
      <c r="D428" s="26">
        <v>41933.56958333333</v>
      </c>
      <c r="E428" s="26"/>
      <c r="F428" s="23">
        <v>0</v>
      </c>
      <c r="G428" s="23">
        <v>1</v>
      </c>
      <c r="H428" s="23">
        <v>200000000</v>
      </c>
      <c r="I428" s="23" t="s">
        <v>2680</v>
      </c>
      <c r="J428" s="23">
        <v>200000000</v>
      </c>
      <c r="K428" s="23"/>
      <c r="L428" s="23" t="s">
        <v>813</v>
      </c>
      <c r="M428" s="23" t="s">
        <v>383</v>
      </c>
      <c r="N428" s="23" t="s">
        <v>814</v>
      </c>
      <c r="O428" s="23" t="s">
        <v>278</v>
      </c>
      <c r="P428" s="23" t="s">
        <v>815</v>
      </c>
      <c r="Q428" s="23"/>
      <c r="R428" s="26">
        <v>41878.833333333336</v>
      </c>
      <c r="S428" s="23">
        <v>272800</v>
      </c>
      <c r="T428" s="23" t="s">
        <v>280</v>
      </c>
      <c r="U428" s="23" t="s">
        <v>282</v>
      </c>
      <c r="V428" s="23" t="s">
        <v>1698</v>
      </c>
      <c r="W428" s="23">
        <v>41879</v>
      </c>
      <c r="X428" s="23" t="s">
        <v>181</v>
      </c>
      <c r="Y428" s="23"/>
      <c r="Z428" s="23">
        <v>272800</v>
      </c>
      <c r="AA428" s="23">
        <v>41879</v>
      </c>
      <c r="AB428" s="23">
        <v>272800</v>
      </c>
    </row>
    <row r="429" spans="1:28" x14ac:dyDescent="0.25">
      <c r="A429" s="23" t="s">
        <v>1002</v>
      </c>
      <c r="B429" s="23">
        <v>200000000</v>
      </c>
      <c r="C429" s="26">
        <v>41915.424004629633</v>
      </c>
      <c r="D429" s="26">
        <v>41933.542986111112</v>
      </c>
      <c r="E429" s="26"/>
      <c r="F429" s="23">
        <v>0</v>
      </c>
      <c r="G429" s="23">
        <v>1</v>
      </c>
      <c r="H429" s="23">
        <v>200000003</v>
      </c>
      <c r="I429" s="23" t="s">
        <v>1003</v>
      </c>
      <c r="J429" s="23">
        <v>200000001</v>
      </c>
      <c r="K429" s="23"/>
      <c r="L429" s="23" t="s">
        <v>1002</v>
      </c>
      <c r="M429" s="23" t="s">
        <v>1004</v>
      </c>
      <c r="N429" s="23" t="s">
        <v>1814</v>
      </c>
      <c r="O429" s="23" t="s">
        <v>1815</v>
      </c>
      <c r="P429" s="23" t="s">
        <v>2500</v>
      </c>
      <c r="Q429" s="23"/>
      <c r="R429" s="26">
        <v>41864.833333333336</v>
      </c>
      <c r="S429" s="23">
        <v>3851</v>
      </c>
      <c r="T429" s="23" t="s">
        <v>281</v>
      </c>
      <c r="U429" s="23" t="s">
        <v>283</v>
      </c>
      <c r="V429" s="23" t="s">
        <v>1699</v>
      </c>
      <c r="W429" s="23">
        <v>41865</v>
      </c>
      <c r="X429" s="23" t="s">
        <v>185</v>
      </c>
      <c r="Y429" s="23">
        <v>3851</v>
      </c>
      <c r="Z429" s="23"/>
      <c r="AA429" s="23">
        <v>41865</v>
      </c>
      <c r="AB429" s="23">
        <v>-3851</v>
      </c>
    </row>
    <row r="430" spans="1:28" x14ac:dyDescent="0.25">
      <c r="A430" s="23" t="s">
        <v>1636</v>
      </c>
      <c r="B430" s="23">
        <v>200000000</v>
      </c>
      <c r="C430" s="26">
        <v>41870.322627314818</v>
      </c>
      <c r="D430" s="26">
        <v>41933.542986111112</v>
      </c>
      <c r="E430" s="26"/>
      <c r="F430" s="23">
        <v>0</v>
      </c>
      <c r="G430" s="23">
        <v>1</v>
      </c>
      <c r="H430" s="23">
        <v>200000000</v>
      </c>
      <c r="I430" s="23" t="s">
        <v>785</v>
      </c>
      <c r="J430" s="23">
        <v>200000001</v>
      </c>
      <c r="K430" s="23"/>
      <c r="L430" s="23" t="s">
        <v>1636</v>
      </c>
      <c r="M430" s="23" t="s">
        <v>566</v>
      </c>
      <c r="N430" s="23"/>
      <c r="O430" s="23"/>
      <c r="P430" s="23" t="s">
        <v>1660</v>
      </c>
      <c r="Q430" s="23"/>
      <c r="R430" s="26">
        <v>41758.833333333336</v>
      </c>
      <c r="S430" s="23">
        <v>23500</v>
      </c>
      <c r="T430" s="23" t="s">
        <v>281</v>
      </c>
      <c r="U430" s="23" t="s">
        <v>283</v>
      </c>
      <c r="V430" s="23" t="s">
        <v>1698</v>
      </c>
      <c r="W430" s="23">
        <v>41759</v>
      </c>
      <c r="X430" s="23" t="s">
        <v>185</v>
      </c>
      <c r="Y430" s="23">
        <v>23500</v>
      </c>
      <c r="Z430" s="23"/>
      <c r="AA430" s="23">
        <v>41759</v>
      </c>
      <c r="AB430" s="23">
        <v>-23500</v>
      </c>
    </row>
    <row r="431" spans="1:28" x14ac:dyDescent="0.25">
      <c r="A431" s="23" t="s">
        <v>2018</v>
      </c>
      <c r="B431" s="23">
        <v>200000001</v>
      </c>
      <c r="C431" s="26">
        <v>41897.342835648145</v>
      </c>
      <c r="D431" s="26">
        <v>41933.569675925923</v>
      </c>
      <c r="E431" s="26"/>
      <c r="F431" s="23">
        <v>0</v>
      </c>
      <c r="G431" s="23">
        <v>1</v>
      </c>
      <c r="H431" s="23">
        <v>200000000</v>
      </c>
      <c r="I431" s="23" t="s">
        <v>2019</v>
      </c>
      <c r="J431" s="23">
        <v>200000000</v>
      </c>
      <c r="K431" s="23"/>
      <c r="L431" s="23" t="s">
        <v>2018</v>
      </c>
      <c r="M431" s="23" t="s">
        <v>2020</v>
      </c>
      <c r="N431" s="23" t="s">
        <v>2021</v>
      </c>
      <c r="O431" s="23" t="s">
        <v>2022</v>
      </c>
      <c r="P431" s="23" t="s">
        <v>2023</v>
      </c>
      <c r="Q431" s="23"/>
      <c r="R431" s="26">
        <v>41886.833333333336</v>
      </c>
      <c r="S431" s="23">
        <v>83867.8</v>
      </c>
      <c r="T431" s="23" t="s">
        <v>280</v>
      </c>
      <c r="U431" s="23" t="s">
        <v>282</v>
      </c>
      <c r="V431" s="23" t="s">
        <v>1698</v>
      </c>
      <c r="W431" s="23">
        <v>41887</v>
      </c>
      <c r="X431" s="23" t="s">
        <v>181</v>
      </c>
      <c r="Y431" s="23"/>
      <c r="Z431" s="23">
        <v>83867.8</v>
      </c>
      <c r="AA431" s="23">
        <v>41887</v>
      </c>
      <c r="AB431" s="23">
        <v>83867.8</v>
      </c>
    </row>
    <row r="432" spans="1:28" x14ac:dyDescent="0.25">
      <c r="A432" s="23" t="s">
        <v>1714</v>
      </c>
      <c r="B432" s="23">
        <v>200000000</v>
      </c>
      <c r="C432" s="26">
        <v>41933.480231481481</v>
      </c>
      <c r="D432" s="26">
        <v>41933.482025462959</v>
      </c>
      <c r="E432" s="26"/>
      <c r="F432" s="23">
        <v>0</v>
      </c>
      <c r="G432" s="23">
        <v>1</v>
      </c>
      <c r="H432" s="23">
        <v>200000000</v>
      </c>
      <c r="I432" s="23" t="s">
        <v>1715</v>
      </c>
      <c r="J432" s="23">
        <v>200000001</v>
      </c>
      <c r="K432" s="23"/>
      <c r="L432" s="23" t="s">
        <v>1714</v>
      </c>
      <c r="M432" s="23" t="s">
        <v>646</v>
      </c>
      <c r="N432" s="23" t="s">
        <v>1823</v>
      </c>
      <c r="O432" s="23" t="s">
        <v>1824</v>
      </c>
      <c r="P432" s="23" t="s">
        <v>1825</v>
      </c>
      <c r="Q432" s="23"/>
      <c r="R432" s="26">
        <v>41913.833333333336</v>
      </c>
      <c r="S432" s="23">
        <v>51660</v>
      </c>
      <c r="T432" s="23" t="s">
        <v>281</v>
      </c>
      <c r="U432" s="23" t="s">
        <v>283</v>
      </c>
      <c r="V432" s="23" t="s">
        <v>1698</v>
      </c>
      <c r="W432" s="23">
        <v>41914</v>
      </c>
      <c r="X432" s="23" t="s">
        <v>185</v>
      </c>
      <c r="Y432" s="23">
        <v>51660</v>
      </c>
      <c r="Z432" s="23"/>
      <c r="AA432" s="23">
        <v>41914</v>
      </c>
      <c r="AB432" s="23">
        <v>-51660</v>
      </c>
    </row>
    <row r="433" spans="1:28" x14ac:dyDescent="0.25">
      <c r="A433" s="23" t="s">
        <v>1964</v>
      </c>
      <c r="B433" s="23">
        <v>200000001</v>
      </c>
      <c r="C433" s="26">
        <v>41933.535405092596</v>
      </c>
      <c r="D433" s="26">
        <v>41933.569305555553</v>
      </c>
      <c r="E433" s="26"/>
      <c r="F433" s="23">
        <v>0</v>
      </c>
      <c r="G433" s="23">
        <v>1</v>
      </c>
      <c r="H433" s="23">
        <v>200000000</v>
      </c>
      <c r="I433" s="23" t="s">
        <v>1965</v>
      </c>
      <c r="J433" s="23">
        <v>200000000</v>
      </c>
      <c r="K433" s="23"/>
      <c r="L433" s="23" t="s">
        <v>1964</v>
      </c>
      <c r="M433" s="23" t="s">
        <v>1966</v>
      </c>
      <c r="N433" s="23" t="s">
        <v>919</v>
      </c>
      <c r="O433" s="23" t="s">
        <v>252</v>
      </c>
      <c r="P433" s="23" t="s">
        <v>1967</v>
      </c>
      <c r="Q433" s="23"/>
      <c r="R433" s="26">
        <v>41896.833333333336</v>
      </c>
      <c r="S433" s="23">
        <v>973500</v>
      </c>
      <c r="T433" s="23" t="s">
        <v>280</v>
      </c>
      <c r="U433" s="23" t="s">
        <v>282</v>
      </c>
      <c r="V433" s="23" t="s">
        <v>1698</v>
      </c>
      <c r="W433" s="23">
        <v>41897</v>
      </c>
      <c r="X433" s="23" t="s">
        <v>181</v>
      </c>
      <c r="Y433" s="23"/>
      <c r="Z433" s="23">
        <v>973500</v>
      </c>
      <c r="AA433" s="23">
        <v>41897</v>
      </c>
      <c r="AB433" s="23">
        <v>973500</v>
      </c>
    </row>
    <row r="434" spans="1:28" x14ac:dyDescent="0.25">
      <c r="A434" s="23" t="s">
        <v>926</v>
      </c>
      <c r="B434" s="23">
        <v>200000003</v>
      </c>
      <c r="C434" s="26">
        <v>41915.181956018518</v>
      </c>
      <c r="D434" s="26">
        <v>41933.569548611114</v>
      </c>
      <c r="E434" s="26"/>
      <c r="F434" s="23">
        <v>0</v>
      </c>
      <c r="G434" s="23">
        <v>1</v>
      </c>
      <c r="H434" s="23">
        <v>200000000</v>
      </c>
      <c r="I434" s="23" t="s">
        <v>1745</v>
      </c>
      <c r="J434" s="23">
        <v>200000001</v>
      </c>
      <c r="K434" s="23"/>
      <c r="L434" s="23" t="s">
        <v>926</v>
      </c>
      <c r="M434" s="23" t="s">
        <v>927</v>
      </c>
      <c r="N434" s="23" t="s">
        <v>373</v>
      </c>
      <c r="O434" s="23" t="s">
        <v>337</v>
      </c>
      <c r="P434" s="23" t="s">
        <v>2302</v>
      </c>
      <c r="Q434" s="23"/>
      <c r="R434" s="26">
        <v>41903.833333333336</v>
      </c>
      <c r="S434" s="23">
        <v>1360.85</v>
      </c>
      <c r="T434" s="23" t="s">
        <v>281</v>
      </c>
      <c r="U434" s="23" t="s">
        <v>284</v>
      </c>
      <c r="V434" s="23" t="s">
        <v>1698</v>
      </c>
      <c r="W434" s="23">
        <v>41904</v>
      </c>
      <c r="X434" s="23" t="s">
        <v>192</v>
      </c>
      <c r="Y434" s="23">
        <v>1360.85</v>
      </c>
      <c r="Z434" s="23"/>
      <c r="AA434" s="23">
        <v>41904</v>
      </c>
      <c r="AB434" s="23">
        <v>-1360.85</v>
      </c>
    </row>
    <row r="435" spans="1:28" x14ac:dyDescent="0.25">
      <c r="A435" s="23" t="s">
        <v>381</v>
      </c>
      <c r="B435" s="23">
        <v>200000001</v>
      </c>
      <c r="C435" s="26">
        <v>41858.593078703707</v>
      </c>
      <c r="D435" s="26">
        <v>41933.569456018522</v>
      </c>
      <c r="E435" s="26"/>
      <c r="F435" s="23">
        <v>0</v>
      </c>
      <c r="G435" s="23">
        <v>1</v>
      </c>
      <c r="H435" s="23">
        <v>200000003</v>
      </c>
      <c r="I435" s="23" t="s">
        <v>382</v>
      </c>
      <c r="J435" s="23">
        <v>200000000</v>
      </c>
      <c r="K435" s="23"/>
      <c r="L435" s="23" t="s">
        <v>381</v>
      </c>
      <c r="M435" s="23" t="s">
        <v>383</v>
      </c>
      <c r="N435" s="23" t="s">
        <v>384</v>
      </c>
      <c r="O435" s="23" t="s">
        <v>277</v>
      </c>
      <c r="P435" s="23" t="s">
        <v>503</v>
      </c>
      <c r="Q435" s="23"/>
      <c r="R435" s="26">
        <v>41738.833333333336</v>
      </c>
      <c r="S435" s="23">
        <v>37830</v>
      </c>
      <c r="T435" s="23" t="s">
        <v>280</v>
      </c>
      <c r="U435" s="23" t="s">
        <v>282</v>
      </c>
      <c r="V435" s="23" t="s">
        <v>1699</v>
      </c>
      <c r="W435" s="23">
        <v>41739</v>
      </c>
      <c r="X435" s="23" t="s">
        <v>181</v>
      </c>
      <c r="Y435" s="23"/>
      <c r="Z435" s="23">
        <v>37830</v>
      </c>
      <c r="AA435" s="23">
        <v>41739</v>
      </c>
      <c r="AB435" s="23">
        <v>37830</v>
      </c>
    </row>
    <row r="436" spans="1:28" x14ac:dyDescent="0.25">
      <c r="A436" s="23" t="s">
        <v>2366</v>
      </c>
      <c r="B436" s="23">
        <v>200000001</v>
      </c>
      <c r="C436" s="26">
        <v>41948.190520833334</v>
      </c>
      <c r="D436" s="26">
        <v>41948.190520833334</v>
      </c>
      <c r="E436" s="26"/>
      <c r="F436" s="23">
        <v>0</v>
      </c>
      <c r="G436" s="23">
        <v>1</v>
      </c>
      <c r="H436" s="23">
        <v>200000000</v>
      </c>
      <c r="I436" s="23" t="s">
        <v>2367</v>
      </c>
      <c r="J436" s="23">
        <v>200000000</v>
      </c>
      <c r="K436" s="23"/>
      <c r="L436" s="23" t="s">
        <v>2366</v>
      </c>
      <c r="M436" s="23" t="s">
        <v>646</v>
      </c>
      <c r="N436" s="23" t="s">
        <v>902</v>
      </c>
      <c r="O436" s="23" t="s">
        <v>334</v>
      </c>
      <c r="P436" s="23" t="s">
        <v>3293</v>
      </c>
      <c r="Q436" s="23"/>
      <c r="R436" s="26">
        <v>41970.833333333336</v>
      </c>
      <c r="S436" s="23">
        <v>144000</v>
      </c>
      <c r="T436" s="23" t="s">
        <v>280</v>
      </c>
      <c r="U436" s="23" t="s">
        <v>282</v>
      </c>
      <c r="V436" s="23" t="s">
        <v>1698</v>
      </c>
      <c r="W436" s="23">
        <v>41971</v>
      </c>
      <c r="X436" s="23" t="s">
        <v>181</v>
      </c>
      <c r="Y436" s="23"/>
      <c r="Z436" s="23">
        <v>144000</v>
      </c>
      <c r="AA436" s="23">
        <v>41971</v>
      </c>
      <c r="AB436" s="23">
        <v>144000</v>
      </c>
    </row>
    <row r="437" spans="1:28" x14ac:dyDescent="0.25">
      <c r="A437" s="23" t="s">
        <v>2384</v>
      </c>
      <c r="B437" s="23">
        <v>200000001</v>
      </c>
      <c r="C437" s="26">
        <v>41884.515416666669</v>
      </c>
      <c r="D437" s="26">
        <v>41933.569386574076</v>
      </c>
      <c r="E437" s="26"/>
      <c r="F437" s="23">
        <v>0</v>
      </c>
      <c r="G437" s="23">
        <v>1</v>
      </c>
      <c r="H437" s="23">
        <v>200000000</v>
      </c>
      <c r="I437" s="23" t="s">
        <v>2385</v>
      </c>
      <c r="J437" s="23">
        <v>200000000</v>
      </c>
      <c r="K437" s="23"/>
      <c r="L437" s="23" t="s">
        <v>2384</v>
      </c>
      <c r="M437" s="23" t="s">
        <v>444</v>
      </c>
      <c r="N437" s="23" t="s">
        <v>536</v>
      </c>
      <c r="O437" s="23" t="s">
        <v>264</v>
      </c>
      <c r="P437" s="23" t="s">
        <v>2386</v>
      </c>
      <c r="Q437" s="23"/>
      <c r="R437" s="26"/>
      <c r="S437" s="23">
        <v>900</v>
      </c>
      <c r="T437" s="23" t="s">
        <v>280</v>
      </c>
      <c r="U437" s="23" t="s">
        <v>282</v>
      </c>
      <c r="V437" s="23" t="s">
        <v>1698</v>
      </c>
      <c r="W437" s="23"/>
      <c r="X437" s="23" t="s">
        <v>181</v>
      </c>
      <c r="Y437" s="23"/>
      <c r="Z437" s="23">
        <v>900</v>
      </c>
      <c r="AA437" s="23"/>
      <c r="AB437" s="23">
        <v>900</v>
      </c>
    </row>
    <row r="438" spans="1:28" x14ac:dyDescent="0.25">
      <c r="A438" s="23" t="s">
        <v>944</v>
      </c>
      <c r="B438" s="23">
        <v>200000001</v>
      </c>
      <c r="C438" s="26">
        <v>41866.433912037035</v>
      </c>
      <c r="D438" s="26">
        <v>41935.00209490741</v>
      </c>
      <c r="E438" s="26"/>
      <c r="F438" s="23">
        <v>0</v>
      </c>
      <c r="G438" s="23">
        <v>1</v>
      </c>
      <c r="H438" s="23">
        <v>200000000</v>
      </c>
      <c r="I438" s="23" t="s">
        <v>2246</v>
      </c>
      <c r="J438" s="23">
        <v>200000000</v>
      </c>
      <c r="K438" s="23"/>
      <c r="L438" s="23" t="s">
        <v>944</v>
      </c>
      <c r="M438" s="23" t="s">
        <v>945</v>
      </c>
      <c r="N438" s="23" t="s">
        <v>946</v>
      </c>
      <c r="O438" s="23" t="s">
        <v>947</v>
      </c>
      <c r="P438" s="23" t="s">
        <v>948</v>
      </c>
      <c r="Q438" s="23"/>
      <c r="R438" s="26">
        <v>41855.833333333336</v>
      </c>
      <c r="S438" s="23">
        <v>154557.4</v>
      </c>
      <c r="T438" s="23" t="s">
        <v>280</v>
      </c>
      <c r="U438" s="23" t="s">
        <v>282</v>
      </c>
      <c r="V438" s="23" t="s">
        <v>1698</v>
      </c>
      <c r="W438" s="23">
        <v>41856</v>
      </c>
      <c r="X438" s="23" t="s">
        <v>181</v>
      </c>
      <c r="Y438" s="23"/>
      <c r="Z438" s="23">
        <v>154557.4</v>
      </c>
      <c r="AA438" s="23">
        <v>41856</v>
      </c>
      <c r="AB438" s="23">
        <v>154557.4</v>
      </c>
    </row>
    <row r="439" spans="1:28" x14ac:dyDescent="0.25">
      <c r="A439" s="23" t="s">
        <v>659</v>
      </c>
      <c r="B439" s="23">
        <v>200000000</v>
      </c>
      <c r="C439" s="26">
        <v>41851.450219907405</v>
      </c>
      <c r="D439" s="26">
        <v>41933.543020833335</v>
      </c>
      <c r="E439" s="26"/>
      <c r="F439" s="23">
        <v>0</v>
      </c>
      <c r="G439" s="23">
        <v>1</v>
      </c>
      <c r="H439" s="23">
        <v>200000000</v>
      </c>
      <c r="I439" s="23" t="s">
        <v>660</v>
      </c>
      <c r="J439" s="23">
        <v>200000001</v>
      </c>
      <c r="K439" s="23"/>
      <c r="L439" s="23" t="s">
        <v>659</v>
      </c>
      <c r="M439" s="23" t="s">
        <v>661</v>
      </c>
      <c r="N439" s="23" t="s">
        <v>536</v>
      </c>
      <c r="O439" s="23" t="s">
        <v>264</v>
      </c>
      <c r="P439" s="23" t="s">
        <v>662</v>
      </c>
      <c r="Q439" s="23"/>
      <c r="R439" s="26">
        <v>41840.833333333336</v>
      </c>
      <c r="S439" s="23">
        <v>7800</v>
      </c>
      <c r="T439" s="23" t="s">
        <v>281</v>
      </c>
      <c r="U439" s="23" t="s">
        <v>283</v>
      </c>
      <c r="V439" s="23" t="s">
        <v>1698</v>
      </c>
      <c r="W439" s="23">
        <v>41841</v>
      </c>
      <c r="X439" s="23" t="s">
        <v>185</v>
      </c>
      <c r="Y439" s="23">
        <v>7800</v>
      </c>
      <c r="Z439" s="23"/>
      <c r="AA439" s="23">
        <v>41841</v>
      </c>
      <c r="AB439" s="23">
        <v>-7800</v>
      </c>
    </row>
    <row r="440" spans="1:28" x14ac:dyDescent="0.25">
      <c r="A440" s="23" t="s">
        <v>405</v>
      </c>
      <c r="B440" s="23">
        <v>200000003</v>
      </c>
      <c r="C440" s="26">
        <v>41914.168564814812</v>
      </c>
      <c r="D440" s="26">
        <v>41933.569525462961</v>
      </c>
      <c r="E440" s="26"/>
      <c r="F440" s="23">
        <v>0</v>
      </c>
      <c r="G440" s="23">
        <v>1</v>
      </c>
      <c r="H440" s="23">
        <v>100000000</v>
      </c>
      <c r="I440" s="23" t="s">
        <v>1661</v>
      </c>
      <c r="J440" s="23">
        <v>200000001</v>
      </c>
      <c r="K440" s="23"/>
      <c r="L440" s="23" t="s">
        <v>405</v>
      </c>
      <c r="M440" s="23" t="s">
        <v>1781</v>
      </c>
      <c r="N440" s="23" t="s">
        <v>406</v>
      </c>
      <c r="O440" s="23" t="s">
        <v>253</v>
      </c>
      <c r="P440" s="23" t="s">
        <v>1782</v>
      </c>
      <c r="Q440" s="23"/>
      <c r="R440" s="26">
        <v>41891.833333333336</v>
      </c>
      <c r="S440" s="23">
        <v>354.5</v>
      </c>
      <c r="T440" s="23" t="s">
        <v>281</v>
      </c>
      <c r="U440" s="23" t="s">
        <v>284</v>
      </c>
      <c r="V440" s="23" t="s">
        <v>1701</v>
      </c>
      <c r="W440" s="23">
        <v>41892</v>
      </c>
      <c r="X440" s="23" t="s">
        <v>192</v>
      </c>
      <c r="Y440" s="23">
        <v>354.5</v>
      </c>
      <c r="Z440" s="23"/>
      <c r="AA440" s="23">
        <v>41892</v>
      </c>
      <c r="AB440" s="23">
        <v>-354.5</v>
      </c>
    </row>
    <row r="441" spans="1:28" x14ac:dyDescent="0.25">
      <c r="A441" s="23" t="s">
        <v>2689</v>
      </c>
      <c r="B441" s="23">
        <v>200000000</v>
      </c>
      <c r="C441" s="26">
        <v>41914.537430555552</v>
      </c>
      <c r="D441" s="26">
        <v>41933.54310185185</v>
      </c>
      <c r="E441" s="26"/>
      <c r="F441" s="23">
        <v>0</v>
      </c>
      <c r="G441" s="23">
        <v>1</v>
      </c>
      <c r="H441" s="23">
        <v>200000000</v>
      </c>
      <c r="I441" s="23" t="s">
        <v>2690</v>
      </c>
      <c r="J441" s="23">
        <v>200000001</v>
      </c>
      <c r="K441" s="23"/>
      <c r="L441" s="23" t="s">
        <v>2689</v>
      </c>
      <c r="M441" s="23" t="s">
        <v>2691</v>
      </c>
      <c r="N441" s="23" t="s">
        <v>1872</v>
      </c>
      <c r="O441" s="23" t="s">
        <v>1873</v>
      </c>
      <c r="P441" s="23" t="s">
        <v>2733</v>
      </c>
      <c r="Q441" s="23"/>
      <c r="R441" s="26">
        <v>41731.833333333336</v>
      </c>
      <c r="S441" s="23">
        <v>6393.24</v>
      </c>
      <c r="T441" s="23" t="s">
        <v>281</v>
      </c>
      <c r="U441" s="23" t="s">
        <v>283</v>
      </c>
      <c r="V441" s="23" t="s">
        <v>1698</v>
      </c>
      <c r="W441" s="23">
        <v>41732</v>
      </c>
      <c r="X441" s="23" t="s">
        <v>185</v>
      </c>
      <c r="Y441" s="23">
        <v>6393.24</v>
      </c>
      <c r="Z441" s="23"/>
      <c r="AA441" s="23">
        <v>41732</v>
      </c>
      <c r="AB441" s="23">
        <v>-6393.24</v>
      </c>
    </row>
    <row r="442" spans="1:28" x14ac:dyDescent="0.25">
      <c r="A442" s="23" t="s">
        <v>442</v>
      </c>
      <c r="B442" s="23">
        <v>200000001</v>
      </c>
      <c r="C442" s="26">
        <v>41856.523043981484</v>
      </c>
      <c r="D442" s="26">
        <v>41933.569467592592</v>
      </c>
      <c r="E442" s="26"/>
      <c r="F442" s="23">
        <v>0</v>
      </c>
      <c r="G442" s="23">
        <v>1</v>
      </c>
      <c r="H442" s="23">
        <v>200000003</v>
      </c>
      <c r="I442" s="23" t="s">
        <v>443</v>
      </c>
      <c r="J442" s="23">
        <v>200000000</v>
      </c>
      <c r="K442" s="23"/>
      <c r="L442" s="23" t="s">
        <v>442</v>
      </c>
      <c r="M442" s="23" t="s">
        <v>444</v>
      </c>
      <c r="N442" s="23" t="s">
        <v>894</v>
      </c>
      <c r="O442" s="23" t="s">
        <v>312</v>
      </c>
      <c r="P442" s="23" t="s">
        <v>895</v>
      </c>
      <c r="Q442" s="23"/>
      <c r="R442" s="26"/>
      <c r="S442" s="23">
        <v>97209.5</v>
      </c>
      <c r="T442" s="23" t="s">
        <v>280</v>
      </c>
      <c r="U442" s="23" t="s">
        <v>282</v>
      </c>
      <c r="V442" s="23" t="s">
        <v>1699</v>
      </c>
      <c r="W442" s="23"/>
      <c r="X442" s="23" t="s">
        <v>181</v>
      </c>
      <c r="Y442" s="23"/>
      <c r="Z442" s="23">
        <v>97209.5</v>
      </c>
      <c r="AA442" s="23"/>
      <c r="AB442" s="23">
        <v>97209.5</v>
      </c>
    </row>
    <row r="443" spans="1:28" x14ac:dyDescent="0.25">
      <c r="A443" s="23" t="s">
        <v>754</v>
      </c>
      <c r="B443" s="23">
        <v>200000003</v>
      </c>
      <c r="C443" s="26">
        <v>41915.160960648151</v>
      </c>
      <c r="D443" s="26">
        <v>41933.569548611114</v>
      </c>
      <c r="E443" s="26"/>
      <c r="F443" s="23">
        <v>0</v>
      </c>
      <c r="G443" s="23">
        <v>1</v>
      </c>
      <c r="H443" s="23">
        <v>200000003</v>
      </c>
      <c r="I443" s="23" t="s">
        <v>2103</v>
      </c>
      <c r="J443" s="23">
        <v>200000001</v>
      </c>
      <c r="K443" s="23"/>
      <c r="L443" s="23" t="s">
        <v>754</v>
      </c>
      <c r="M443" s="23" t="s">
        <v>755</v>
      </c>
      <c r="N443" s="23" t="s">
        <v>1727</v>
      </c>
      <c r="O443" s="23" t="s">
        <v>1728</v>
      </c>
      <c r="P443" s="23" t="s">
        <v>2650</v>
      </c>
      <c r="Q443" s="23"/>
      <c r="R443" s="26">
        <v>41903.833333333336</v>
      </c>
      <c r="S443" s="23">
        <v>3500</v>
      </c>
      <c r="T443" s="23" t="s">
        <v>281</v>
      </c>
      <c r="U443" s="23" t="s">
        <v>284</v>
      </c>
      <c r="V443" s="23" t="s">
        <v>1699</v>
      </c>
      <c r="W443" s="23">
        <v>41904</v>
      </c>
      <c r="X443" s="23" t="s">
        <v>192</v>
      </c>
      <c r="Y443" s="23">
        <v>3500</v>
      </c>
      <c r="Z443" s="23"/>
      <c r="AA443" s="23">
        <v>41904</v>
      </c>
      <c r="AB443" s="23">
        <v>-3500</v>
      </c>
    </row>
    <row r="444" spans="1:28" x14ac:dyDescent="0.25">
      <c r="A444" s="23" t="s">
        <v>1086</v>
      </c>
      <c r="B444" s="23">
        <v>200000000</v>
      </c>
      <c r="C444" s="26">
        <v>41870.516296296293</v>
      </c>
      <c r="D444" s="26">
        <v>41933.542962962965</v>
      </c>
      <c r="E444" s="26"/>
      <c r="F444" s="23">
        <v>0</v>
      </c>
      <c r="G444" s="23">
        <v>1</v>
      </c>
      <c r="H444" s="23">
        <v>200000003</v>
      </c>
      <c r="I444" s="23" t="s">
        <v>1087</v>
      </c>
      <c r="J444" s="23">
        <v>200000001</v>
      </c>
      <c r="K444" s="23"/>
      <c r="L444" s="23" t="s">
        <v>1086</v>
      </c>
      <c r="M444" s="23" t="s">
        <v>1088</v>
      </c>
      <c r="N444" s="23" t="s">
        <v>395</v>
      </c>
      <c r="O444" s="23" t="s">
        <v>322</v>
      </c>
      <c r="P444" s="23" t="s">
        <v>1610</v>
      </c>
      <c r="Q444" s="23"/>
      <c r="R444" s="26">
        <v>41780.833333333336</v>
      </c>
      <c r="S444" s="23">
        <v>15690</v>
      </c>
      <c r="T444" s="23" t="s">
        <v>281</v>
      </c>
      <c r="U444" s="23" t="s">
        <v>283</v>
      </c>
      <c r="V444" s="23" t="s">
        <v>1699</v>
      </c>
      <c r="W444" s="23">
        <v>41781</v>
      </c>
      <c r="X444" s="23" t="s">
        <v>185</v>
      </c>
      <c r="Y444" s="23">
        <v>15690</v>
      </c>
      <c r="Z444" s="23"/>
      <c r="AA444" s="23">
        <v>41781</v>
      </c>
      <c r="AB444" s="23">
        <v>-15690</v>
      </c>
    </row>
    <row r="445" spans="1:28" x14ac:dyDescent="0.25">
      <c r="A445" s="23" t="s">
        <v>1958</v>
      </c>
      <c r="B445" s="23">
        <v>200000000</v>
      </c>
      <c r="C445" s="26">
        <v>41925.485254629632</v>
      </c>
      <c r="D445" s="26">
        <v>41949.298680555556</v>
      </c>
      <c r="E445" s="26"/>
      <c r="F445" s="23">
        <v>0</v>
      </c>
      <c r="G445" s="23">
        <v>1</v>
      </c>
      <c r="H445" s="23">
        <v>200000003</v>
      </c>
      <c r="I445" s="23" t="s">
        <v>1959</v>
      </c>
      <c r="J445" s="23">
        <v>200000001</v>
      </c>
      <c r="K445" s="23"/>
      <c r="L445" s="23" t="s">
        <v>1958</v>
      </c>
      <c r="M445" s="23" t="s">
        <v>1960</v>
      </c>
      <c r="N445" s="23" t="s">
        <v>395</v>
      </c>
      <c r="O445" s="23" t="s">
        <v>322</v>
      </c>
      <c r="P445" s="23" t="s">
        <v>1961</v>
      </c>
      <c r="Q445" s="23">
        <v>100</v>
      </c>
      <c r="R445" s="26">
        <v>41941.833333333336</v>
      </c>
      <c r="S445" s="23">
        <v>108579.6</v>
      </c>
      <c r="T445" s="23" t="s">
        <v>281</v>
      </c>
      <c r="U445" s="23" t="s">
        <v>283</v>
      </c>
      <c r="V445" s="23" t="s">
        <v>1699</v>
      </c>
      <c r="W445" s="23">
        <v>41942</v>
      </c>
      <c r="X445" s="23" t="s">
        <v>185</v>
      </c>
      <c r="Y445" s="23">
        <v>108579.6</v>
      </c>
      <c r="Z445" s="23"/>
      <c r="AA445" s="23">
        <v>41942</v>
      </c>
      <c r="AB445" s="23">
        <v>-108579.6</v>
      </c>
    </row>
    <row r="446" spans="1:28" x14ac:dyDescent="0.25">
      <c r="A446" s="23" t="s">
        <v>1741</v>
      </c>
      <c r="B446" s="23">
        <v>200000000</v>
      </c>
      <c r="C446" s="26">
        <v>41911.73940972222</v>
      </c>
      <c r="D446" s="26">
        <v>41933.542870370373</v>
      </c>
      <c r="E446" s="26"/>
      <c r="F446" s="23">
        <v>0</v>
      </c>
      <c r="G446" s="23">
        <v>1</v>
      </c>
      <c r="H446" s="23">
        <v>200000003</v>
      </c>
      <c r="I446" s="23" t="s">
        <v>1742</v>
      </c>
      <c r="J446" s="23">
        <v>200000001</v>
      </c>
      <c r="K446" s="23"/>
      <c r="L446" s="23" t="s">
        <v>1741</v>
      </c>
      <c r="M446" s="23" t="s">
        <v>1743</v>
      </c>
      <c r="N446" s="23" t="s">
        <v>2131</v>
      </c>
      <c r="O446" s="23" t="s">
        <v>2132</v>
      </c>
      <c r="P446" s="23" t="s">
        <v>2279</v>
      </c>
      <c r="Q446" s="23"/>
      <c r="R446" s="26">
        <v>41918.833333333336</v>
      </c>
      <c r="S446" s="23">
        <v>11703.86</v>
      </c>
      <c r="T446" s="23" t="s">
        <v>281</v>
      </c>
      <c r="U446" s="23" t="s">
        <v>283</v>
      </c>
      <c r="V446" s="23" t="s">
        <v>1699</v>
      </c>
      <c r="W446" s="23">
        <v>41919</v>
      </c>
      <c r="X446" s="23" t="s">
        <v>185</v>
      </c>
      <c r="Y446" s="23">
        <v>11703.86</v>
      </c>
      <c r="Z446" s="23"/>
      <c r="AA446" s="23">
        <v>41919</v>
      </c>
      <c r="AB446" s="23">
        <v>-11703.86</v>
      </c>
    </row>
    <row r="447" spans="1:28" x14ac:dyDescent="0.25">
      <c r="A447" s="23" t="s">
        <v>1244</v>
      </c>
      <c r="B447" s="23">
        <v>200000003</v>
      </c>
      <c r="C447" s="26">
        <v>41873.318078703705</v>
      </c>
      <c r="D447" s="26">
        <v>41933.569548611114</v>
      </c>
      <c r="E447" s="26"/>
      <c r="F447" s="23">
        <v>0</v>
      </c>
      <c r="G447" s="23">
        <v>1</v>
      </c>
      <c r="H447" s="23">
        <v>200000000</v>
      </c>
      <c r="I447" s="23" t="s">
        <v>2075</v>
      </c>
      <c r="J447" s="23">
        <v>200000001</v>
      </c>
      <c r="K447" s="23"/>
      <c r="L447" s="23" t="s">
        <v>1244</v>
      </c>
      <c r="M447" s="23" t="s">
        <v>1245</v>
      </c>
      <c r="N447" s="23"/>
      <c r="O447" s="23"/>
      <c r="P447" s="23" t="s">
        <v>1246</v>
      </c>
      <c r="Q447" s="23"/>
      <c r="R447" s="26"/>
      <c r="S447" s="23">
        <v>350</v>
      </c>
      <c r="T447" s="23" t="s">
        <v>281</v>
      </c>
      <c r="U447" s="23" t="s">
        <v>284</v>
      </c>
      <c r="V447" s="23" t="s">
        <v>1698</v>
      </c>
      <c r="W447" s="23"/>
      <c r="X447" s="23" t="s">
        <v>192</v>
      </c>
      <c r="Y447" s="23">
        <v>350</v>
      </c>
      <c r="Z447" s="23"/>
      <c r="AA447" s="23"/>
      <c r="AB447" s="23">
        <v>-350</v>
      </c>
    </row>
    <row r="448" spans="1:28" x14ac:dyDescent="0.25">
      <c r="A448" s="23" t="s">
        <v>1786</v>
      </c>
      <c r="B448" s="23">
        <v>200000001</v>
      </c>
      <c r="C448" s="26">
        <v>41929.313842592594</v>
      </c>
      <c r="D448" s="26">
        <v>41933.569340277776</v>
      </c>
      <c r="E448" s="26"/>
      <c r="F448" s="23">
        <v>0</v>
      </c>
      <c r="G448" s="23">
        <v>1</v>
      </c>
      <c r="H448" s="23">
        <v>200000000</v>
      </c>
      <c r="I448" s="23" t="s">
        <v>1787</v>
      </c>
      <c r="J448" s="23">
        <v>200000000</v>
      </c>
      <c r="K448" s="23"/>
      <c r="L448" s="23" t="s">
        <v>1786</v>
      </c>
      <c r="M448" s="23" t="s">
        <v>1788</v>
      </c>
      <c r="N448" s="23" t="s">
        <v>2643</v>
      </c>
      <c r="O448" s="23" t="s">
        <v>2644</v>
      </c>
      <c r="P448" s="23" t="s">
        <v>2645</v>
      </c>
      <c r="Q448" s="23"/>
      <c r="R448" s="26">
        <v>41925.833333333336</v>
      </c>
      <c r="S448" s="23">
        <v>43448</v>
      </c>
      <c r="T448" s="23" t="s">
        <v>280</v>
      </c>
      <c r="U448" s="23" t="s">
        <v>282</v>
      </c>
      <c r="V448" s="23" t="s">
        <v>1698</v>
      </c>
      <c r="W448" s="23">
        <v>41926</v>
      </c>
      <c r="X448" s="23" t="s">
        <v>181</v>
      </c>
      <c r="Y448" s="23"/>
      <c r="Z448" s="23">
        <v>43448</v>
      </c>
      <c r="AA448" s="23">
        <v>41926</v>
      </c>
      <c r="AB448" s="23">
        <v>43448</v>
      </c>
    </row>
    <row r="449" spans="1:28" x14ac:dyDescent="0.25">
      <c r="A449" s="23" t="s">
        <v>1196</v>
      </c>
      <c r="B449" s="23">
        <v>200000000</v>
      </c>
      <c r="C449" s="26">
        <v>41876.278506944444</v>
      </c>
      <c r="D449" s="26">
        <v>41933.542928240742</v>
      </c>
      <c r="E449" s="26"/>
      <c r="F449" s="23">
        <v>0</v>
      </c>
      <c r="G449" s="23">
        <v>1</v>
      </c>
      <c r="H449" s="23">
        <v>200000003</v>
      </c>
      <c r="I449" s="23" t="s">
        <v>1197</v>
      </c>
      <c r="J449" s="23">
        <v>200000001</v>
      </c>
      <c r="K449" s="23"/>
      <c r="L449" s="23" t="s">
        <v>1196</v>
      </c>
      <c r="M449" s="23" t="s">
        <v>1092</v>
      </c>
      <c r="N449" s="23" t="s">
        <v>617</v>
      </c>
      <c r="O449" s="23" t="s">
        <v>324</v>
      </c>
      <c r="P449" s="23" t="s">
        <v>1219</v>
      </c>
      <c r="Q449" s="23"/>
      <c r="R449" s="26"/>
      <c r="S449" s="23">
        <v>79241</v>
      </c>
      <c r="T449" s="23" t="s">
        <v>281</v>
      </c>
      <c r="U449" s="23" t="s">
        <v>283</v>
      </c>
      <c r="V449" s="23" t="s">
        <v>1699</v>
      </c>
      <c r="W449" s="23"/>
      <c r="X449" s="23" t="s">
        <v>185</v>
      </c>
      <c r="Y449" s="23">
        <v>79241</v>
      </c>
      <c r="Z449" s="23"/>
      <c r="AA449" s="23"/>
      <c r="AB449" s="23">
        <v>-79241</v>
      </c>
    </row>
    <row r="450" spans="1:28" x14ac:dyDescent="0.25">
      <c r="A450" s="23" t="s">
        <v>2700</v>
      </c>
      <c r="B450" s="23">
        <v>200000001</v>
      </c>
      <c r="C450" s="26">
        <v>41933.508090277777</v>
      </c>
      <c r="D450" s="26">
        <v>41933.569305555553</v>
      </c>
      <c r="E450" s="26"/>
      <c r="F450" s="23">
        <v>0</v>
      </c>
      <c r="G450" s="23">
        <v>1</v>
      </c>
      <c r="H450" s="23">
        <v>200000003</v>
      </c>
      <c r="I450" s="23"/>
      <c r="J450" s="23">
        <v>200000000</v>
      </c>
      <c r="K450" s="23"/>
      <c r="L450" s="23" t="s">
        <v>2700</v>
      </c>
      <c r="M450" s="23" t="s">
        <v>3086</v>
      </c>
      <c r="N450" s="23" t="s">
        <v>977</v>
      </c>
      <c r="O450" s="23" t="s">
        <v>978</v>
      </c>
      <c r="P450" s="23" t="s">
        <v>2701</v>
      </c>
      <c r="Q450" s="23"/>
      <c r="R450" s="26">
        <v>41941.833333333336</v>
      </c>
      <c r="S450" s="23">
        <v>1610.31</v>
      </c>
      <c r="T450" s="23" t="s">
        <v>280</v>
      </c>
      <c r="U450" s="23" t="s">
        <v>282</v>
      </c>
      <c r="V450" s="23" t="s">
        <v>1699</v>
      </c>
      <c r="W450" s="23">
        <v>41942</v>
      </c>
      <c r="X450" s="23" t="s">
        <v>181</v>
      </c>
      <c r="Y450" s="23"/>
      <c r="Z450" s="23">
        <v>1610.31</v>
      </c>
      <c r="AA450" s="23">
        <v>41942</v>
      </c>
      <c r="AB450" s="23">
        <v>1610.31</v>
      </c>
    </row>
    <row r="451" spans="1:28" x14ac:dyDescent="0.25">
      <c r="A451" s="23" t="s">
        <v>1164</v>
      </c>
      <c r="B451" s="23">
        <v>200000000</v>
      </c>
      <c r="C451" s="26">
        <v>41870.353842592594</v>
      </c>
      <c r="D451" s="26">
        <v>41933.542974537035</v>
      </c>
      <c r="E451" s="26"/>
      <c r="F451" s="23">
        <v>0</v>
      </c>
      <c r="G451" s="23">
        <v>1</v>
      </c>
      <c r="H451" s="23">
        <v>200000000</v>
      </c>
      <c r="I451" s="23" t="s">
        <v>1810</v>
      </c>
      <c r="J451" s="23">
        <v>200000001</v>
      </c>
      <c r="K451" s="23"/>
      <c r="L451" s="23" t="s">
        <v>1164</v>
      </c>
      <c r="M451" s="23" t="s">
        <v>1165</v>
      </c>
      <c r="N451" s="23" t="s">
        <v>490</v>
      </c>
      <c r="O451" s="23" t="s">
        <v>321</v>
      </c>
      <c r="P451" s="23" t="s">
        <v>1166</v>
      </c>
      <c r="Q451" s="23"/>
      <c r="R451" s="26">
        <v>41863.833333333336</v>
      </c>
      <c r="S451" s="23">
        <v>6150</v>
      </c>
      <c r="T451" s="23" t="s">
        <v>281</v>
      </c>
      <c r="U451" s="23" t="s">
        <v>283</v>
      </c>
      <c r="V451" s="23" t="s">
        <v>1698</v>
      </c>
      <c r="W451" s="23">
        <v>41864</v>
      </c>
      <c r="X451" s="23" t="s">
        <v>185</v>
      </c>
      <c r="Y451" s="23">
        <v>6150</v>
      </c>
      <c r="Z451" s="23"/>
      <c r="AA451" s="23">
        <v>41864</v>
      </c>
      <c r="AB451" s="23">
        <v>-6150</v>
      </c>
    </row>
    <row r="452" spans="1:28" x14ac:dyDescent="0.25">
      <c r="A452" s="23" t="s">
        <v>2088</v>
      </c>
      <c r="B452" s="23">
        <v>200000000</v>
      </c>
      <c r="C452" s="26">
        <v>41880.227708333332</v>
      </c>
      <c r="D452" s="26">
        <v>41933.543113425927</v>
      </c>
      <c r="E452" s="26"/>
      <c r="F452" s="23">
        <v>0</v>
      </c>
      <c r="G452" s="23">
        <v>1</v>
      </c>
      <c r="H452" s="23">
        <v>200000000</v>
      </c>
      <c r="I452" s="23" t="s">
        <v>2089</v>
      </c>
      <c r="J452" s="23">
        <v>200000001</v>
      </c>
      <c r="K452" s="23"/>
      <c r="L452" s="23" t="s">
        <v>2088</v>
      </c>
      <c r="M452" s="23" t="s">
        <v>802</v>
      </c>
      <c r="N452" s="23" t="s">
        <v>395</v>
      </c>
      <c r="O452" s="23" t="s">
        <v>322</v>
      </c>
      <c r="P452" s="23" t="s">
        <v>2090</v>
      </c>
      <c r="Q452" s="23"/>
      <c r="R452" s="26">
        <v>41886.833333333336</v>
      </c>
      <c r="S452" s="23">
        <v>27852</v>
      </c>
      <c r="T452" s="23" t="s">
        <v>281</v>
      </c>
      <c r="U452" s="23" t="s">
        <v>283</v>
      </c>
      <c r="V452" s="23" t="s">
        <v>1698</v>
      </c>
      <c r="W452" s="23">
        <v>41887</v>
      </c>
      <c r="X452" s="23" t="s">
        <v>185</v>
      </c>
      <c r="Y452" s="23">
        <v>27852</v>
      </c>
      <c r="Z452" s="23"/>
      <c r="AA452" s="23">
        <v>41887</v>
      </c>
      <c r="AB452" s="23">
        <v>-27852</v>
      </c>
    </row>
    <row r="453" spans="1:28" x14ac:dyDescent="0.25">
      <c r="A453" s="23" t="s">
        <v>2128</v>
      </c>
      <c r="B453" s="23">
        <v>200000000</v>
      </c>
      <c r="C453" s="26">
        <v>41905.829756944448</v>
      </c>
      <c r="D453" s="26">
        <v>41933.542870370373</v>
      </c>
      <c r="E453" s="26"/>
      <c r="F453" s="23">
        <v>0</v>
      </c>
      <c r="G453" s="23">
        <v>1</v>
      </c>
      <c r="H453" s="23">
        <v>200000003</v>
      </c>
      <c r="I453" s="23" t="s">
        <v>2129</v>
      </c>
      <c r="J453" s="23">
        <v>200000001</v>
      </c>
      <c r="K453" s="23"/>
      <c r="L453" s="23" t="s">
        <v>2128</v>
      </c>
      <c r="M453" s="23" t="s">
        <v>2130</v>
      </c>
      <c r="N453" s="23" t="s">
        <v>2844</v>
      </c>
      <c r="O453" s="23" t="s">
        <v>2845</v>
      </c>
      <c r="P453" s="23" t="s">
        <v>2846</v>
      </c>
      <c r="Q453" s="23"/>
      <c r="R453" s="26">
        <v>41906.833333333336</v>
      </c>
      <c r="S453" s="23">
        <v>2000</v>
      </c>
      <c r="T453" s="23" t="s">
        <v>281</v>
      </c>
      <c r="U453" s="23" t="s">
        <v>283</v>
      </c>
      <c r="V453" s="23" t="s">
        <v>1699</v>
      </c>
      <c r="W453" s="23">
        <v>41907</v>
      </c>
      <c r="X453" s="23" t="s">
        <v>185</v>
      </c>
      <c r="Y453" s="23">
        <v>2000</v>
      </c>
      <c r="Z453" s="23"/>
      <c r="AA453" s="23">
        <v>41907</v>
      </c>
      <c r="AB453" s="23">
        <v>-2000</v>
      </c>
    </row>
    <row r="454" spans="1:28" x14ac:dyDescent="0.25">
      <c r="A454" s="23" t="s">
        <v>1443</v>
      </c>
      <c r="B454" s="23">
        <v>200000000</v>
      </c>
      <c r="C454" s="26">
        <v>41872.337407407409</v>
      </c>
      <c r="D454" s="26">
        <v>41933.542951388888</v>
      </c>
      <c r="E454" s="26"/>
      <c r="F454" s="23">
        <v>0</v>
      </c>
      <c r="G454" s="23">
        <v>1</v>
      </c>
      <c r="H454" s="23">
        <v>100000000</v>
      </c>
      <c r="I454" s="23" t="s">
        <v>1444</v>
      </c>
      <c r="J454" s="23">
        <v>200000001</v>
      </c>
      <c r="K454" s="23"/>
      <c r="L454" s="23" t="s">
        <v>1443</v>
      </c>
      <c r="M454" s="23" t="s">
        <v>1445</v>
      </c>
      <c r="N454" s="23" t="s">
        <v>390</v>
      </c>
      <c r="O454" s="23" t="s">
        <v>315</v>
      </c>
      <c r="P454" s="23" t="s">
        <v>1586</v>
      </c>
      <c r="Q454" s="23"/>
      <c r="R454" s="26">
        <v>41731.833333333336</v>
      </c>
      <c r="S454" s="23">
        <v>51713.78</v>
      </c>
      <c r="T454" s="23" t="s">
        <v>281</v>
      </c>
      <c r="U454" s="23" t="s">
        <v>283</v>
      </c>
      <c r="V454" s="23" t="s">
        <v>1701</v>
      </c>
      <c r="W454" s="23">
        <v>41732</v>
      </c>
      <c r="X454" s="23" t="s">
        <v>185</v>
      </c>
      <c r="Y454" s="23">
        <v>51713.78</v>
      </c>
      <c r="Z454" s="23"/>
      <c r="AA454" s="23">
        <v>41732</v>
      </c>
      <c r="AB454" s="23">
        <v>-51713.78</v>
      </c>
    </row>
    <row r="455" spans="1:28" x14ac:dyDescent="0.25">
      <c r="A455" s="23" t="s">
        <v>538</v>
      </c>
      <c r="B455" s="23">
        <v>200000001</v>
      </c>
      <c r="C455" s="26">
        <v>41695.485983796294</v>
      </c>
      <c r="D455" s="26">
        <v>41933.569606481484</v>
      </c>
      <c r="E455" s="26"/>
      <c r="F455" s="23">
        <v>0</v>
      </c>
      <c r="G455" s="23">
        <v>1</v>
      </c>
      <c r="H455" s="23">
        <v>200000004</v>
      </c>
      <c r="I455" s="23" t="s">
        <v>539</v>
      </c>
      <c r="J455" s="23">
        <v>200000000</v>
      </c>
      <c r="K455" s="23"/>
      <c r="L455" s="23" t="s">
        <v>538</v>
      </c>
      <c r="M455" s="23" t="s">
        <v>540</v>
      </c>
      <c r="N455" s="23" t="s">
        <v>541</v>
      </c>
      <c r="O455" s="23" t="s">
        <v>347</v>
      </c>
      <c r="P455" s="23" t="s">
        <v>792</v>
      </c>
      <c r="Q455" s="23">
        <v>50</v>
      </c>
      <c r="R455" s="26">
        <v>41728.833333333336</v>
      </c>
      <c r="S455" s="23">
        <v>794508</v>
      </c>
      <c r="T455" s="23" t="s">
        <v>280</v>
      </c>
      <c r="U455" s="23" t="s">
        <v>282</v>
      </c>
      <c r="V455" s="23" t="s">
        <v>1700</v>
      </c>
      <c r="W455" s="23">
        <v>41729</v>
      </c>
      <c r="X455" s="23" t="s">
        <v>181</v>
      </c>
      <c r="Y455" s="23"/>
      <c r="Z455" s="23">
        <v>794508</v>
      </c>
      <c r="AA455" s="23">
        <v>41729</v>
      </c>
      <c r="AB455" s="23">
        <v>794508</v>
      </c>
    </row>
    <row r="456" spans="1:28" x14ac:dyDescent="0.25">
      <c r="A456" s="23" t="s">
        <v>676</v>
      </c>
      <c r="B456" s="23">
        <v>200000000</v>
      </c>
      <c r="C456" s="26">
        <v>41870.306631944448</v>
      </c>
      <c r="D456" s="26">
        <v>41933.543090277781</v>
      </c>
      <c r="E456" s="26"/>
      <c r="F456" s="23">
        <v>0</v>
      </c>
      <c r="G456" s="23">
        <v>1</v>
      </c>
      <c r="H456" s="23">
        <v>200000000</v>
      </c>
      <c r="I456" s="23" t="s">
        <v>2149</v>
      </c>
      <c r="J456" s="23">
        <v>200000001</v>
      </c>
      <c r="K456" s="23"/>
      <c r="L456" s="23" t="s">
        <v>676</v>
      </c>
      <c r="M456" s="23" t="s">
        <v>677</v>
      </c>
      <c r="N456" s="23"/>
      <c r="O456" s="23"/>
      <c r="P456" s="23" t="s">
        <v>1532</v>
      </c>
      <c r="Q456" s="23"/>
      <c r="R456" s="26">
        <v>41729.833333333336</v>
      </c>
      <c r="S456" s="23">
        <v>11641.19</v>
      </c>
      <c r="T456" s="23" t="s">
        <v>281</v>
      </c>
      <c r="U456" s="23" t="s">
        <v>283</v>
      </c>
      <c r="V456" s="23" t="s">
        <v>1698</v>
      </c>
      <c r="W456" s="23">
        <v>41730</v>
      </c>
      <c r="X456" s="23" t="s">
        <v>185</v>
      </c>
      <c r="Y456" s="23">
        <v>11641.19</v>
      </c>
      <c r="Z456" s="23"/>
      <c r="AA456" s="23">
        <v>41730</v>
      </c>
      <c r="AB456" s="23">
        <v>-11641.19</v>
      </c>
    </row>
    <row r="457" spans="1:28" x14ac:dyDescent="0.25">
      <c r="A457" s="23" t="s">
        <v>3206</v>
      </c>
      <c r="B457" s="23">
        <v>200000001</v>
      </c>
      <c r="C457" s="26">
        <v>41955.449699074074</v>
      </c>
      <c r="D457" s="26">
        <v>41955.449699074074</v>
      </c>
      <c r="E457" s="26"/>
      <c r="F457" s="23">
        <v>0</v>
      </c>
      <c r="G457" s="23">
        <v>1</v>
      </c>
      <c r="H457" s="23">
        <v>200000000</v>
      </c>
      <c r="I457" s="23"/>
      <c r="J457" s="23">
        <v>200000000</v>
      </c>
      <c r="K457" s="23"/>
      <c r="L457" s="23" t="s">
        <v>3206</v>
      </c>
      <c r="M457" s="23" t="s">
        <v>3207</v>
      </c>
      <c r="N457" s="23" t="s">
        <v>1123</v>
      </c>
      <c r="O457" s="23" t="s">
        <v>1124</v>
      </c>
      <c r="P457" s="23" t="s">
        <v>3208</v>
      </c>
      <c r="Q457" s="23"/>
      <c r="R457" s="26">
        <v>41977.833333333336</v>
      </c>
      <c r="S457" s="23">
        <v>78329.789999999994</v>
      </c>
      <c r="T457" s="23" t="s">
        <v>280</v>
      </c>
      <c r="U457" s="23" t="s">
        <v>282</v>
      </c>
      <c r="V457" s="23" t="s">
        <v>1698</v>
      </c>
      <c r="W457" s="23">
        <v>41978</v>
      </c>
      <c r="X457" s="23" t="s">
        <v>181</v>
      </c>
      <c r="Y457" s="23"/>
      <c r="Z457" s="23">
        <v>78329.789999999994</v>
      </c>
      <c r="AA457" s="23">
        <v>41978</v>
      </c>
      <c r="AB457" s="23">
        <v>78329.789999999994</v>
      </c>
    </row>
    <row r="458" spans="1:28" x14ac:dyDescent="0.25">
      <c r="A458" s="23" t="s">
        <v>474</v>
      </c>
      <c r="B458" s="23">
        <v>200000001</v>
      </c>
      <c r="C458" s="26">
        <v>41814.352800925924</v>
      </c>
      <c r="D458" s="26">
        <v>41956.570127314815</v>
      </c>
      <c r="E458" s="26"/>
      <c r="F458" s="23">
        <v>0</v>
      </c>
      <c r="G458" s="23">
        <v>1</v>
      </c>
      <c r="H458" s="23">
        <v>200000002</v>
      </c>
      <c r="I458" s="23"/>
      <c r="J458" s="23">
        <v>200000000</v>
      </c>
      <c r="K458" s="23"/>
      <c r="L458" s="23" t="s">
        <v>474</v>
      </c>
      <c r="M458" s="23" t="s">
        <v>475</v>
      </c>
      <c r="N458" s="23" t="s">
        <v>2793</v>
      </c>
      <c r="O458" s="23" t="s">
        <v>2794</v>
      </c>
      <c r="P458" s="23" t="s">
        <v>476</v>
      </c>
      <c r="Q458" s="23"/>
      <c r="R458" s="26">
        <v>42003.833333333336</v>
      </c>
      <c r="S458" s="23">
        <v>845625</v>
      </c>
      <c r="T458" s="23" t="s">
        <v>280</v>
      </c>
      <c r="U458" s="23" t="s">
        <v>282</v>
      </c>
      <c r="V458" s="23" t="s">
        <v>287</v>
      </c>
      <c r="W458" s="23">
        <v>42004</v>
      </c>
      <c r="X458" s="23" t="s">
        <v>181</v>
      </c>
      <c r="Y458" s="23"/>
      <c r="Z458" s="23">
        <v>845625</v>
      </c>
      <c r="AA458" s="23">
        <v>42004</v>
      </c>
      <c r="AB458" s="23">
        <v>845625</v>
      </c>
    </row>
    <row r="459" spans="1:28" x14ac:dyDescent="0.25">
      <c r="A459" s="23" t="s">
        <v>551</v>
      </c>
      <c r="B459" s="23">
        <v>200000001</v>
      </c>
      <c r="C459" s="26">
        <v>41810.485011574077</v>
      </c>
      <c r="D459" s="26">
        <v>41933.569710648146</v>
      </c>
      <c r="E459" s="26"/>
      <c r="F459" s="23">
        <v>0</v>
      </c>
      <c r="G459" s="23">
        <v>1</v>
      </c>
      <c r="H459" s="23">
        <v>200000000</v>
      </c>
      <c r="I459" s="23" t="s">
        <v>1918</v>
      </c>
      <c r="J459" s="23">
        <v>200000000</v>
      </c>
      <c r="K459" s="23"/>
      <c r="L459" s="23" t="s">
        <v>551</v>
      </c>
      <c r="M459" s="23" t="s">
        <v>553</v>
      </c>
      <c r="N459" s="23" t="s">
        <v>554</v>
      </c>
      <c r="O459" s="23" t="s">
        <v>257</v>
      </c>
      <c r="P459" s="23" t="s">
        <v>796</v>
      </c>
      <c r="Q459" s="23"/>
      <c r="R459" s="26">
        <v>41841.833333333336</v>
      </c>
      <c r="S459" s="23">
        <v>55800</v>
      </c>
      <c r="T459" s="23" t="s">
        <v>280</v>
      </c>
      <c r="U459" s="23" t="s">
        <v>282</v>
      </c>
      <c r="V459" s="23" t="s">
        <v>1698</v>
      </c>
      <c r="W459" s="23">
        <v>41842</v>
      </c>
      <c r="X459" s="23" t="s">
        <v>181</v>
      </c>
      <c r="Y459" s="23"/>
      <c r="Z459" s="23">
        <v>55800</v>
      </c>
      <c r="AA459" s="23">
        <v>41842</v>
      </c>
      <c r="AB459" s="23">
        <v>55800</v>
      </c>
    </row>
    <row r="460" spans="1:28" x14ac:dyDescent="0.25">
      <c r="A460" s="23" t="s">
        <v>2070</v>
      </c>
      <c r="B460" s="23">
        <v>200000003</v>
      </c>
      <c r="C460" s="26">
        <v>41919.303136574075</v>
      </c>
      <c r="D460" s="26">
        <v>41933.569374999999</v>
      </c>
      <c r="E460" s="26"/>
      <c r="F460" s="23">
        <v>0</v>
      </c>
      <c r="G460" s="23">
        <v>1</v>
      </c>
      <c r="H460" s="23">
        <v>200000000</v>
      </c>
      <c r="I460" s="23" t="s">
        <v>2071</v>
      </c>
      <c r="J460" s="23">
        <v>200000001</v>
      </c>
      <c r="K460" s="23"/>
      <c r="L460" s="23" t="s">
        <v>2070</v>
      </c>
      <c r="M460" s="23" t="s">
        <v>2072</v>
      </c>
      <c r="N460" s="23" t="s">
        <v>2745</v>
      </c>
      <c r="O460" s="23" t="s">
        <v>2746</v>
      </c>
      <c r="P460" s="23" t="s">
        <v>2747</v>
      </c>
      <c r="Q460" s="23"/>
      <c r="R460" s="26">
        <v>41897.833333333336</v>
      </c>
      <c r="S460" s="23">
        <v>450</v>
      </c>
      <c r="T460" s="23" t="s">
        <v>281</v>
      </c>
      <c r="U460" s="23" t="s">
        <v>284</v>
      </c>
      <c r="V460" s="23" t="s">
        <v>1698</v>
      </c>
      <c r="W460" s="23">
        <v>41898</v>
      </c>
      <c r="X460" s="23" t="s">
        <v>192</v>
      </c>
      <c r="Y460" s="23">
        <v>450</v>
      </c>
      <c r="Z460" s="23"/>
      <c r="AA460" s="23">
        <v>41898</v>
      </c>
      <c r="AB460" s="23">
        <v>-450</v>
      </c>
    </row>
    <row r="461" spans="1:28" x14ac:dyDescent="0.25">
      <c r="A461" s="23" t="s">
        <v>1071</v>
      </c>
      <c r="B461" s="23">
        <v>200000002</v>
      </c>
      <c r="C461" s="26">
        <v>41873.300462962965</v>
      </c>
      <c r="D461" s="26">
        <v>41933.569409722222</v>
      </c>
      <c r="E461" s="26"/>
      <c r="F461" s="23">
        <v>0</v>
      </c>
      <c r="G461" s="23">
        <v>1</v>
      </c>
      <c r="H461" s="23">
        <v>200000000</v>
      </c>
      <c r="I461" s="23" t="s">
        <v>1072</v>
      </c>
      <c r="J461" s="23">
        <v>200000001</v>
      </c>
      <c r="K461" s="23"/>
      <c r="L461" s="23" t="s">
        <v>1071</v>
      </c>
      <c r="M461" s="23" t="s">
        <v>1073</v>
      </c>
      <c r="N461" s="23" t="s">
        <v>495</v>
      </c>
      <c r="O461" s="23" t="s">
        <v>308</v>
      </c>
      <c r="P461" s="23" t="s">
        <v>1521</v>
      </c>
      <c r="Q461" s="23"/>
      <c r="R461" s="26">
        <v>41913.833333333336</v>
      </c>
      <c r="S461" s="23">
        <v>8000</v>
      </c>
      <c r="T461" s="23" t="s">
        <v>281</v>
      </c>
      <c r="U461" s="23" t="s">
        <v>3593</v>
      </c>
      <c r="V461" s="23" t="s">
        <v>1698</v>
      </c>
      <c r="W461" s="23">
        <v>41914</v>
      </c>
      <c r="X461" s="23" t="s">
        <v>274</v>
      </c>
      <c r="Y461" s="23">
        <v>8000</v>
      </c>
      <c r="Z461" s="23"/>
      <c r="AA461" s="23">
        <v>41914</v>
      </c>
      <c r="AB461" s="23">
        <v>-8000</v>
      </c>
    </row>
    <row r="462" spans="1:28" x14ac:dyDescent="0.25">
      <c r="A462" s="23" t="s">
        <v>1516</v>
      </c>
      <c r="B462" s="23">
        <v>200000001</v>
      </c>
      <c r="C462" s="26">
        <v>41876.415902777779</v>
      </c>
      <c r="D462" s="26">
        <v>41933.569398148145</v>
      </c>
      <c r="E462" s="26"/>
      <c r="F462" s="23">
        <v>0</v>
      </c>
      <c r="G462" s="23">
        <v>1</v>
      </c>
      <c r="H462" s="23">
        <v>100000000</v>
      </c>
      <c r="I462" s="23" t="s">
        <v>1517</v>
      </c>
      <c r="J462" s="23">
        <v>200000000</v>
      </c>
      <c r="K462" s="23"/>
      <c r="L462" s="23" t="s">
        <v>1516</v>
      </c>
      <c r="M462" s="23" t="s">
        <v>1518</v>
      </c>
      <c r="N462" s="23" t="s">
        <v>525</v>
      </c>
      <c r="O462" s="23" t="s">
        <v>332</v>
      </c>
      <c r="P462" s="23" t="s">
        <v>1519</v>
      </c>
      <c r="Q462" s="23">
        <v>100</v>
      </c>
      <c r="R462" s="26">
        <v>41793.833333333336</v>
      </c>
      <c r="S462" s="23">
        <v>115180</v>
      </c>
      <c r="T462" s="23" t="s">
        <v>280</v>
      </c>
      <c r="U462" s="23" t="s">
        <v>282</v>
      </c>
      <c r="V462" s="23" t="s">
        <v>1701</v>
      </c>
      <c r="W462" s="23">
        <v>41794</v>
      </c>
      <c r="X462" s="23" t="s">
        <v>181</v>
      </c>
      <c r="Y462" s="23"/>
      <c r="Z462" s="23">
        <v>115180</v>
      </c>
      <c r="AA462" s="23">
        <v>41794</v>
      </c>
      <c r="AB462" s="23">
        <v>115180</v>
      </c>
    </row>
    <row r="463" spans="1:28" x14ac:dyDescent="0.25">
      <c r="A463" s="23" t="s">
        <v>995</v>
      </c>
      <c r="B463" s="23">
        <v>200000003</v>
      </c>
      <c r="C463" s="26">
        <v>41934.483287037037</v>
      </c>
      <c r="D463" s="26">
        <v>41934.483287037037</v>
      </c>
      <c r="E463" s="26"/>
      <c r="F463" s="23">
        <v>0</v>
      </c>
      <c r="G463" s="23">
        <v>1</v>
      </c>
      <c r="H463" s="23">
        <v>200000000</v>
      </c>
      <c r="I463" s="23" t="s">
        <v>1403</v>
      </c>
      <c r="J463" s="23">
        <v>200000001</v>
      </c>
      <c r="K463" s="23"/>
      <c r="L463" s="23" t="s">
        <v>995</v>
      </c>
      <c r="M463" s="23" t="s">
        <v>996</v>
      </c>
      <c r="N463" s="23" t="s">
        <v>501</v>
      </c>
      <c r="O463" s="23" t="s">
        <v>260</v>
      </c>
      <c r="P463" s="23" t="s">
        <v>2790</v>
      </c>
      <c r="Q463" s="23"/>
      <c r="R463" s="26">
        <v>41891.833333333336</v>
      </c>
      <c r="S463" s="23">
        <v>3200</v>
      </c>
      <c r="T463" s="23" t="s">
        <v>281</v>
      </c>
      <c r="U463" s="23" t="s">
        <v>284</v>
      </c>
      <c r="V463" s="23" t="s">
        <v>1698</v>
      </c>
      <c r="W463" s="23">
        <v>41892</v>
      </c>
      <c r="X463" s="23" t="s">
        <v>192</v>
      </c>
      <c r="Y463" s="23">
        <v>3200</v>
      </c>
      <c r="Z463" s="23"/>
      <c r="AA463" s="23">
        <v>41892</v>
      </c>
      <c r="AB463" s="23">
        <v>-3200</v>
      </c>
    </row>
    <row r="464" spans="1:28" x14ac:dyDescent="0.25">
      <c r="A464" s="23" t="s">
        <v>2026</v>
      </c>
      <c r="B464" s="23">
        <v>200000000</v>
      </c>
      <c r="C464" s="26">
        <v>41914.549687500003</v>
      </c>
      <c r="D464" s="26">
        <v>41933.542858796296</v>
      </c>
      <c r="E464" s="26"/>
      <c r="F464" s="23">
        <v>0</v>
      </c>
      <c r="G464" s="23">
        <v>1</v>
      </c>
      <c r="H464" s="23">
        <v>200000000</v>
      </c>
      <c r="I464" s="23" t="s">
        <v>2027</v>
      </c>
      <c r="J464" s="23">
        <v>200000001</v>
      </c>
      <c r="K464" s="23"/>
      <c r="L464" s="23" t="s">
        <v>2026</v>
      </c>
      <c r="M464" s="23" t="s">
        <v>2028</v>
      </c>
      <c r="N464" s="23" t="s">
        <v>1814</v>
      </c>
      <c r="O464" s="23" t="s">
        <v>1815</v>
      </c>
      <c r="P464" s="23" t="s">
        <v>2029</v>
      </c>
      <c r="Q464" s="23"/>
      <c r="R464" s="26">
        <v>41770.833333333336</v>
      </c>
      <c r="S464" s="23">
        <v>2816.21</v>
      </c>
      <c r="T464" s="23" t="s">
        <v>281</v>
      </c>
      <c r="U464" s="23" t="s">
        <v>283</v>
      </c>
      <c r="V464" s="23" t="s">
        <v>1698</v>
      </c>
      <c r="W464" s="23">
        <v>41771</v>
      </c>
      <c r="X464" s="23" t="s">
        <v>185</v>
      </c>
      <c r="Y464" s="23">
        <v>2816.21</v>
      </c>
      <c r="Z464" s="23"/>
      <c r="AA464" s="23">
        <v>41771</v>
      </c>
      <c r="AB464" s="23">
        <v>-2816.21</v>
      </c>
    </row>
    <row r="465" spans="1:28" x14ac:dyDescent="0.25">
      <c r="A465" s="23"/>
      <c r="B465" s="23"/>
      <c r="C465" s="26">
        <v>41809.488275462965</v>
      </c>
      <c r="D465" s="26">
        <v>41933.573460648149</v>
      </c>
      <c r="E465" s="26"/>
      <c r="F465" s="23">
        <v>0</v>
      </c>
      <c r="G465" s="23">
        <v>1</v>
      </c>
      <c r="H465" s="23">
        <v>200000000</v>
      </c>
      <c r="I465" s="23" t="s">
        <v>419</v>
      </c>
      <c r="J465" s="23">
        <v>200000000</v>
      </c>
      <c r="K465" s="23"/>
      <c r="L465" s="23"/>
      <c r="M465" s="23"/>
      <c r="N465" s="23" t="s">
        <v>420</v>
      </c>
      <c r="O465" s="23" t="s">
        <v>255</v>
      </c>
      <c r="P465" s="23" t="s">
        <v>897</v>
      </c>
      <c r="Q465" s="23"/>
      <c r="R465" s="26">
        <v>41997.833333333336</v>
      </c>
      <c r="S465" s="23">
        <v>124887.5</v>
      </c>
      <c r="T465" s="23" t="s">
        <v>280</v>
      </c>
      <c r="U465" s="23"/>
      <c r="V465" s="23" t="s">
        <v>1698</v>
      </c>
      <c r="W465" s="23">
        <v>41998</v>
      </c>
      <c r="X465" s="23"/>
      <c r="Y465" s="23"/>
      <c r="Z465" s="23"/>
      <c r="AA465" s="23">
        <v>41998</v>
      </c>
      <c r="AB465" s="23">
        <v>124887.5</v>
      </c>
    </row>
    <row r="466" spans="1:28" x14ac:dyDescent="0.25">
      <c r="A466" s="23" t="s">
        <v>481</v>
      </c>
      <c r="B466" s="23">
        <v>200000001</v>
      </c>
      <c r="C466" s="26">
        <v>41809.48505787037</v>
      </c>
      <c r="D466" s="26">
        <v>41933.569699074076</v>
      </c>
      <c r="E466" s="26"/>
      <c r="F466" s="23">
        <v>0</v>
      </c>
      <c r="G466" s="23">
        <v>1</v>
      </c>
      <c r="H466" s="23">
        <v>200000000</v>
      </c>
      <c r="I466" s="23"/>
      <c r="J466" s="23">
        <v>200000000</v>
      </c>
      <c r="K466" s="23"/>
      <c r="L466" s="23" t="s">
        <v>481</v>
      </c>
      <c r="M466" s="23" t="s">
        <v>482</v>
      </c>
      <c r="N466" s="23" t="s">
        <v>420</v>
      </c>
      <c r="O466" s="23" t="s">
        <v>255</v>
      </c>
      <c r="P466" s="23" t="s">
        <v>508</v>
      </c>
      <c r="Q466" s="23"/>
      <c r="R466" s="26">
        <v>41844.833333333336</v>
      </c>
      <c r="S466" s="23">
        <v>124887.5</v>
      </c>
      <c r="T466" s="23" t="s">
        <v>280</v>
      </c>
      <c r="U466" s="23" t="s">
        <v>282</v>
      </c>
      <c r="V466" s="23" t="s">
        <v>1698</v>
      </c>
      <c r="W466" s="23">
        <v>41845</v>
      </c>
      <c r="X466" s="23" t="s">
        <v>181</v>
      </c>
      <c r="Y466" s="23"/>
      <c r="Z466" s="23">
        <v>124887.5</v>
      </c>
      <c r="AA466" s="23">
        <v>41845</v>
      </c>
      <c r="AB466" s="23">
        <v>124887.5</v>
      </c>
    </row>
    <row r="467" spans="1:28" x14ac:dyDescent="0.25">
      <c r="A467" s="23" t="s">
        <v>2464</v>
      </c>
      <c r="B467" s="23">
        <v>200000001</v>
      </c>
      <c r="C467" s="26">
        <v>41914.59815972222</v>
      </c>
      <c r="D467" s="26">
        <v>41933.569340277776</v>
      </c>
      <c r="E467" s="26"/>
      <c r="F467" s="23">
        <v>0</v>
      </c>
      <c r="G467" s="23">
        <v>1</v>
      </c>
      <c r="H467" s="23">
        <v>200000000</v>
      </c>
      <c r="I467" s="23" t="s">
        <v>2465</v>
      </c>
      <c r="J467" s="23">
        <v>200000000</v>
      </c>
      <c r="K467" s="23"/>
      <c r="L467" s="23" t="s">
        <v>2464</v>
      </c>
      <c r="M467" s="23" t="s">
        <v>802</v>
      </c>
      <c r="N467" s="23" t="s">
        <v>2466</v>
      </c>
      <c r="O467" s="23" t="s">
        <v>2467</v>
      </c>
      <c r="P467" s="23" t="s">
        <v>2468</v>
      </c>
      <c r="Q467" s="23"/>
      <c r="R467" s="26">
        <v>41786.833333333336</v>
      </c>
      <c r="S467" s="23">
        <v>27366</v>
      </c>
      <c r="T467" s="23" t="s">
        <v>280</v>
      </c>
      <c r="U467" s="23" t="s">
        <v>282</v>
      </c>
      <c r="V467" s="23" t="s">
        <v>1698</v>
      </c>
      <c r="W467" s="23">
        <v>41787</v>
      </c>
      <c r="X467" s="23" t="s">
        <v>181</v>
      </c>
      <c r="Y467" s="23"/>
      <c r="Z467" s="23">
        <v>27366</v>
      </c>
      <c r="AA467" s="23">
        <v>41787</v>
      </c>
      <c r="AB467" s="23">
        <v>27366</v>
      </c>
    </row>
    <row r="468" spans="1:28" x14ac:dyDescent="0.25">
      <c r="A468" s="23" t="s">
        <v>538</v>
      </c>
      <c r="B468" s="23">
        <v>200000002</v>
      </c>
      <c r="C468" s="26">
        <v>41695.497812499998</v>
      </c>
      <c r="D468" s="26">
        <v>41933.569606481484</v>
      </c>
      <c r="E468" s="26"/>
      <c r="F468" s="23">
        <v>0</v>
      </c>
      <c r="G468" s="23">
        <v>1</v>
      </c>
      <c r="H468" s="23">
        <v>200000004</v>
      </c>
      <c r="I468" s="23" t="s">
        <v>539</v>
      </c>
      <c r="J468" s="23">
        <v>200000001</v>
      </c>
      <c r="K468" s="23"/>
      <c r="L468" s="23" t="s">
        <v>538</v>
      </c>
      <c r="M468" s="23" t="s">
        <v>540</v>
      </c>
      <c r="N468" s="23" t="s">
        <v>541</v>
      </c>
      <c r="O468" s="23" t="s">
        <v>347</v>
      </c>
      <c r="P468" s="23" t="s">
        <v>542</v>
      </c>
      <c r="Q468" s="23"/>
      <c r="R468" s="26">
        <v>41728.833333333336</v>
      </c>
      <c r="S468" s="23">
        <v>130000</v>
      </c>
      <c r="T468" s="23" t="s">
        <v>281</v>
      </c>
      <c r="U468" s="23" t="s">
        <v>3593</v>
      </c>
      <c r="V468" s="23" t="s">
        <v>1700</v>
      </c>
      <c r="W468" s="23">
        <v>41729</v>
      </c>
      <c r="X468" s="23" t="s">
        <v>274</v>
      </c>
      <c r="Y468" s="23">
        <v>130000</v>
      </c>
      <c r="Z468" s="23"/>
      <c r="AA468" s="23">
        <v>41729</v>
      </c>
      <c r="AB468" s="23">
        <v>-130000</v>
      </c>
    </row>
    <row r="469" spans="1:28" x14ac:dyDescent="0.25">
      <c r="A469" s="23" t="s">
        <v>1746</v>
      </c>
      <c r="B469" s="23">
        <v>200000001</v>
      </c>
      <c r="C469" s="26">
        <v>41892.316168981481</v>
      </c>
      <c r="D469" s="26">
        <v>41933.569386574076</v>
      </c>
      <c r="E469" s="26"/>
      <c r="F469" s="23">
        <v>0</v>
      </c>
      <c r="G469" s="23">
        <v>1</v>
      </c>
      <c r="H469" s="23">
        <v>200000000</v>
      </c>
      <c r="I469" s="23" t="s">
        <v>1747</v>
      </c>
      <c r="J469" s="23">
        <v>200000000</v>
      </c>
      <c r="K469" s="23"/>
      <c r="L469" s="23" t="s">
        <v>1746</v>
      </c>
      <c r="M469" s="23" t="s">
        <v>1748</v>
      </c>
      <c r="N469" s="23" t="s">
        <v>1019</v>
      </c>
      <c r="O469" s="23" t="s">
        <v>1020</v>
      </c>
      <c r="P469" s="23" t="s">
        <v>2637</v>
      </c>
      <c r="Q469" s="23"/>
      <c r="R469" s="26">
        <v>41891.833333333336</v>
      </c>
      <c r="S469" s="23">
        <v>9940</v>
      </c>
      <c r="T469" s="23" t="s">
        <v>280</v>
      </c>
      <c r="U469" s="23" t="s">
        <v>282</v>
      </c>
      <c r="V469" s="23" t="s">
        <v>1698</v>
      </c>
      <c r="W469" s="23">
        <v>41892</v>
      </c>
      <c r="X469" s="23" t="s">
        <v>181</v>
      </c>
      <c r="Y469" s="23"/>
      <c r="Z469" s="23">
        <v>9940</v>
      </c>
      <c r="AA469" s="23">
        <v>41892</v>
      </c>
      <c r="AB469" s="23">
        <v>9940</v>
      </c>
    </row>
    <row r="470" spans="1:28" x14ac:dyDescent="0.25">
      <c r="A470" s="23" t="s">
        <v>830</v>
      </c>
      <c r="B470" s="23">
        <v>200000001</v>
      </c>
      <c r="C470" s="26">
        <v>41808.806932870371</v>
      </c>
      <c r="D470" s="26">
        <v>41933.569548611114</v>
      </c>
      <c r="E470" s="26"/>
      <c r="F470" s="23">
        <v>0</v>
      </c>
      <c r="G470" s="23">
        <v>1</v>
      </c>
      <c r="H470" s="23">
        <v>200000000</v>
      </c>
      <c r="I470" s="23" t="s">
        <v>2369</v>
      </c>
      <c r="J470" s="23">
        <v>200000000</v>
      </c>
      <c r="K470" s="23"/>
      <c r="L470" s="23" t="s">
        <v>830</v>
      </c>
      <c r="M470" s="23" t="s">
        <v>831</v>
      </c>
      <c r="N470" s="23" t="s">
        <v>832</v>
      </c>
      <c r="O470" s="23" t="s">
        <v>330</v>
      </c>
      <c r="P470" s="23" t="s">
        <v>833</v>
      </c>
      <c r="Q470" s="23">
        <v>100</v>
      </c>
      <c r="R470" s="26">
        <v>41911.833333333336</v>
      </c>
      <c r="S470" s="23">
        <v>84000</v>
      </c>
      <c r="T470" s="23" t="s">
        <v>280</v>
      </c>
      <c r="U470" s="23" t="s">
        <v>282</v>
      </c>
      <c r="V470" s="23" t="s">
        <v>1698</v>
      </c>
      <c r="W470" s="23">
        <v>41912</v>
      </c>
      <c r="X470" s="23" t="s">
        <v>181</v>
      </c>
      <c r="Y470" s="23"/>
      <c r="Z470" s="23">
        <v>84000</v>
      </c>
      <c r="AA470" s="23">
        <v>41912</v>
      </c>
      <c r="AB470" s="23">
        <v>84000</v>
      </c>
    </row>
    <row r="471" spans="1:28" x14ac:dyDescent="0.25">
      <c r="A471" s="23" t="s">
        <v>433</v>
      </c>
      <c r="B471" s="23">
        <v>200000001</v>
      </c>
      <c r="C471" s="26">
        <v>41856.516435185185</v>
      </c>
      <c r="D471" s="26">
        <v>41933.569467592592</v>
      </c>
      <c r="E471" s="26"/>
      <c r="F471" s="23">
        <v>0</v>
      </c>
      <c r="G471" s="23">
        <v>1</v>
      </c>
      <c r="H471" s="23">
        <v>200000003</v>
      </c>
      <c r="I471" s="23" t="s">
        <v>434</v>
      </c>
      <c r="J471" s="23">
        <v>200000000</v>
      </c>
      <c r="K471" s="23"/>
      <c r="L471" s="23" t="s">
        <v>433</v>
      </c>
      <c r="M471" s="23" t="s">
        <v>435</v>
      </c>
      <c r="N471" s="23" t="s">
        <v>436</v>
      </c>
      <c r="O471" s="23" t="s">
        <v>309</v>
      </c>
      <c r="P471" s="23" t="s">
        <v>437</v>
      </c>
      <c r="Q471" s="23">
        <v>100</v>
      </c>
      <c r="R471" s="26">
        <v>41792.833333333336</v>
      </c>
      <c r="S471" s="23">
        <v>111000</v>
      </c>
      <c r="T471" s="23" t="s">
        <v>280</v>
      </c>
      <c r="U471" s="23" t="s">
        <v>282</v>
      </c>
      <c r="V471" s="23" t="s">
        <v>1699</v>
      </c>
      <c r="W471" s="23">
        <v>41793</v>
      </c>
      <c r="X471" s="23" t="s">
        <v>181</v>
      </c>
      <c r="Y471" s="23"/>
      <c r="Z471" s="23">
        <v>111000</v>
      </c>
      <c r="AA471" s="23">
        <v>41793</v>
      </c>
      <c r="AB471" s="23">
        <v>111000</v>
      </c>
    </row>
    <row r="472" spans="1:28" x14ac:dyDescent="0.25">
      <c r="A472" s="23" t="s">
        <v>3209</v>
      </c>
      <c r="B472" s="23">
        <v>200000000</v>
      </c>
      <c r="C472" s="26">
        <v>41955.300150462965</v>
      </c>
      <c r="D472" s="26">
        <v>41957.259594907409</v>
      </c>
      <c r="E472" s="26"/>
      <c r="F472" s="23">
        <v>0</v>
      </c>
      <c r="G472" s="23">
        <v>1</v>
      </c>
      <c r="H472" s="23">
        <v>200000000</v>
      </c>
      <c r="I472" s="23" t="s">
        <v>3210</v>
      </c>
      <c r="J472" s="23">
        <v>200000001</v>
      </c>
      <c r="K472" s="23"/>
      <c r="L472" s="23" t="s">
        <v>3209</v>
      </c>
      <c r="M472" s="23" t="s">
        <v>3211</v>
      </c>
      <c r="N472" s="23" t="s">
        <v>395</v>
      </c>
      <c r="O472" s="23" t="s">
        <v>322</v>
      </c>
      <c r="P472" s="23" t="s">
        <v>3212</v>
      </c>
      <c r="Q472" s="23"/>
      <c r="R472" s="26">
        <v>41955.833333333336</v>
      </c>
      <c r="S472" s="23">
        <v>24609.599999999999</v>
      </c>
      <c r="T472" s="23" t="s">
        <v>281</v>
      </c>
      <c r="U472" s="23" t="s">
        <v>283</v>
      </c>
      <c r="V472" s="23" t="s">
        <v>1698</v>
      </c>
      <c r="W472" s="23">
        <v>41956</v>
      </c>
      <c r="X472" s="23" t="s">
        <v>185</v>
      </c>
      <c r="Y472" s="23">
        <v>24609.599999999999</v>
      </c>
      <c r="Z472" s="23"/>
      <c r="AA472" s="23">
        <v>41956</v>
      </c>
      <c r="AB472" s="23">
        <v>-24609.599999999999</v>
      </c>
    </row>
    <row r="473" spans="1:28" x14ac:dyDescent="0.25">
      <c r="A473" s="23" t="s">
        <v>1875</v>
      </c>
      <c r="B473" s="23">
        <v>200000001</v>
      </c>
      <c r="C473" s="26">
        <v>41914.570844907408</v>
      </c>
      <c r="D473" s="26">
        <v>41933.569722222222</v>
      </c>
      <c r="E473" s="26"/>
      <c r="F473" s="23">
        <v>0</v>
      </c>
      <c r="G473" s="23">
        <v>1</v>
      </c>
      <c r="H473" s="23">
        <v>200000003</v>
      </c>
      <c r="I473" s="23" t="s">
        <v>1876</v>
      </c>
      <c r="J473" s="23">
        <v>200000000</v>
      </c>
      <c r="K473" s="23"/>
      <c r="L473" s="23" t="s">
        <v>1875</v>
      </c>
      <c r="M473" s="23" t="s">
        <v>1877</v>
      </c>
      <c r="N473" s="23" t="s">
        <v>2808</v>
      </c>
      <c r="O473" s="23" t="s">
        <v>2809</v>
      </c>
      <c r="P473" s="23" t="s">
        <v>2810</v>
      </c>
      <c r="Q473" s="23">
        <v>100</v>
      </c>
      <c r="R473" s="26">
        <v>41914.833333333336</v>
      </c>
      <c r="S473" s="23">
        <v>19000</v>
      </c>
      <c r="T473" s="23" t="s">
        <v>280</v>
      </c>
      <c r="U473" s="23" t="s">
        <v>282</v>
      </c>
      <c r="V473" s="23" t="s">
        <v>1699</v>
      </c>
      <c r="W473" s="23">
        <v>41915</v>
      </c>
      <c r="X473" s="23" t="s">
        <v>181</v>
      </c>
      <c r="Y473" s="23"/>
      <c r="Z473" s="23">
        <v>19000</v>
      </c>
      <c r="AA473" s="23">
        <v>41915</v>
      </c>
      <c r="AB473" s="23">
        <v>19000</v>
      </c>
    </row>
    <row r="474" spans="1:28" x14ac:dyDescent="0.25">
      <c r="A474" s="23" t="s">
        <v>1831</v>
      </c>
      <c r="B474" s="23">
        <v>200000000</v>
      </c>
      <c r="C474" s="26">
        <v>41913.592314814814</v>
      </c>
      <c r="D474" s="26">
        <v>41941.294282407405</v>
      </c>
      <c r="E474" s="26"/>
      <c r="F474" s="23">
        <v>0</v>
      </c>
      <c r="G474" s="23">
        <v>1</v>
      </c>
      <c r="H474" s="23">
        <v>200000000</v>
      </c>
      <c r="I474" s="23" t="s">
        <v>1832</v>
      </c>
      <c r="J474" s="23">
        <v>200000001</v>
      </c>
      <c r="K474" s="23"/>
      <c r="L474" s="23" t="s">
        <v>1831</v>
      </c>
      <c r="M474" s="23" t="s">
        <v>1833</v>
      </c>
      <c r="N474" s="23" t="s">
        <v>1834</v>
      </c>
      <c r="O474" s="23" t="s">
        <v>1835</v>
      </c>
      <c r="P474" s="23" t="s">
        <v>1836</v>
      </c>
      <c r="Q474" s="23"/>
      <c r="R474" s="26">
        <v>41948.833333333336</v>
      </c>
      <c r="S474" s="23">
        <v>80494.570000000007</v>
      </c>
      <c r="T474" s="23" t="s">
        <v>281</v>
      </c>
      <c r="U474" s="23" t="s">
        <v>283</v>
      </c>
      <c r="V474" s="23" t="s">
        <v>1698</v>
      </c>
      <c r="W474" s="23">
        <v>41949</v>
      </c>
      <c r="X474" s="23" t="s">
        <v>185</v>
      </c>
      <c r="Y474" s="23">
        <v>80494.570000000007</v>
      </c>
      <c r="Z474" s="23"/>
      <c r="AA474" s="23">
        <v>41949</v>
      </c>
      <c r="AB474" s="23">
        <v>-80494.570000000007</v>
      </c>
    </row>
    <row r="475" spans="1:28" x14ac:dyDescent="0.25">
      <c r="A475" s="23" t="s">
        <v>1899</v>
      </c>
      <c r="B475" s="23">
        <v>200000002</v>
      </c>
      <c r="C475" s="26">
        <v>41914.54420138889</v>
      </c>
      <c r="D475" s="26">
        <v>41933.569537037038</v>
      </c>
      <c r="E475" s="26"/>
      <c r="F475" s="23">
        <v>0</v>
      </c>
      <c r="G475" s="23">
        <v>1</v>
      </c>
      <c r="H475" s="23">
        <v>200000000</v>
      </c>
      <c r="I475" s="23" t="s">
        <v>1900</v>
      </c>
      <c r="J475" s="23">
        <v>200000001</v>
      </c>
      <c r="K475" s="23"/>
      <c r="L475" s="23" t="s">
        <v>1899</v>
      </c>
      <c r="M475" s="23" t="s">
        <v>1901</v>
      </c>
      <c r="N475" s="23" t="s">
        <v>373</v>
      </c>
      <c r="O475" s="23" t="s">
        <v>337</v>
      </c>
      <c r="P475" s="23" t="s">
        <v>2839</v>
      </c>
      <c r="Q475" s="23"/>
      <c r="R475" s="26">
        <v>41758.833333333336</v>
      </c>
      <c r="S475" s="23">
        <v>7000</v>
      </c>
      <c r="T475" s="23" t="s">
        <v>281</v>
      </c>
      <c r="U475" s="23" t="s">
        <v>3593</v>
      </c>
      <c r="V475" s="23" t="s">
        <v>1698</v>
      </c>
      <c r="W475" s="23">
        <v>41759</v>
      </c>
      <c r="X475" s="23" t="s">
        <v>274</v>
      </c>
      <c r="Y475" s="23">
        <v>7000</v>
      </c>
      <c r="Z475" s="23"/>
      <c r="AA475" s="23">
        <v>41759</v>
      </c>
      <c r="AB475" s="23">
        <v>-7000</v>
      </c>
    </row>
    <row r="476" spans="1:28" x14ac:dyDescent="0.25">
      <c r="A476" s="23" t="s">
        <v>2000</v>
      </c>
      <c r="B476" s="23">
        <v>200000001</v>
      </c>
      <c r="C476" s="26">
        <v>41913.219247685185</v>
      </c>
      <c r="D476" s="26">
        <v>41933.569675925923</v>
      </c>
      <c r="E476" s="26"/>
      <c r="F476" s="23">
        <v>0</v>
      </c>
      <c r="G476" s="23">
        <v>1</v>
      </c>
      <c r="H476" s="23">
        <v>200000000</v>
      </c>
      <c r="I476" s="23" t="s">
        <v>2001</v>
      </c>
      <c r="J476" s="23">
        <v>200000000</v>
      </c>
      <c r="K476" s="23"/>
      <c r="L476" s="23" t="s">
        <v>2000</v>
      </c>
      <c r="M476" s="23" t="s">
        <v>2002</v>
      </c>
      <c r="N476" s="23" t="s">
        <v>2543</v>
      </c>
      <c r="O476" s="23" t="s">
        <v>2544</v>
      </c>
      <c r="P476" s="23" t="s">
        <v>2545</v>
      </c>
      <c r="Q476" s="23"/>
      <c r="R476" s="26">
        <v>41724.833333333336</v>
      </c>
      <c r="S476" s="23">
        <v>17520</v>
      </c>
      <c r="T476" s="23" t="s">
        <v>280</v>
      </c>
      <c r="U476" s="23" t="s">
        <v>282</v>
      </c>
      <c r="V476" s="23" t="s">
        <v>1698</v>
      </c>
      <c r="W476" s="23">
        <v>41725</v>
      </c>
      <c r="X476" s="23" t="s">
        <v>181</v>
      </c>
      <c r="Y476" s="23"/>
      <c r="Z476" s="23">
        <v>17520</v>
      </c>
      <c r="AA476" s="23">
        <v>41725</v>
      </c>
      <c r="AB476" s="23">
        <v>17520</v>
      </c>
    </row>
    <row r="477" spans="1:28" x14ac:dyDescent="0.25">
      <c r="A477" s="23" t="s">
        <v>767</v>
      </c>
      <c r="B477" s="23">
        <v>200000003</v>
      </c>
      <c r="C477" s="26">
        <v>41852.440995370373</v>
      </c>
      <c r="D477" s="26">
        <v>41933.569467592592</v>
      </c>
      <c r="E477" s="26"/>
      <c r="F477" s="23">
        <v>0</v>
      </c>
      <c r="G477" s="23">
        <v>1</v>
      </c>
      <c r="H477" s="23">
        <v>100000000</v>
      </c>
      <c r="I477" s="23" t="s">
        <v>768</v>
      </c>
      <c r="J477" s="23">
        <v>200000001</v>
      </c>
      <c r="K477" s="23"/>
      <c r="L477" s="23" t="s">
        <v>767</v>
      </c>
      <c r="M477" s="23" t="s">
        <v>769</v>
      </c>
      <c r="N477" s="23" t="s">
        <v>770</v>
      </c>
      <c r="O477" s="23" t="s">
        <v>289</v>
      </c>
      <c r="P477" s="23" t="s">
        <v>771</v>
      </c>
      <c r="Q477" s="23"/>
      <c r="R477" s="26">
        <v>41826.833333333336</v>
      </c>
      <c r="S477" s="23">
        <v>320</v>
      </c>
      <c r="T477" s="23" t="s">
        <v>281</v>
      </c>
      <c r="U477" s="23" t="s">
        <v>284</v>
      </c>
      <c r="V477" s="23" t="s">
        <v>1701</v>
      </c>
      <c r="W477" s="23">
        <v>41827</v>
      </c>
      <c r="X477" s="23" t="s">
        <v>192</v>
      </c>
      <c r="Y477" s="23">
        <v>320</v>
      </c>
      <c r="Z477" s="23"/>
      <c r="AA477" s="23">
        <v>41827</v>
      </c>
      <c r="AB477" s="23">
        <v>-320</v>
      </c>
    </row>
    <row r="478" spans="1:28" x14ac:dyDescent="0.25">
      <c r="A478" s="23" t="s">
        <v>2292</v>
      </c>
      <c r="B478" s="23">
        <v>200000001</v>
      </c>
      <c r="C478" s="26">
        <v>41914.621782407405</v>
      </c>
      <c r="D478" s="26">
        <v>41933.569340277776</v>
      </c>
      <c r="E478" s="26"/>
      <c r="F478" s="23">
        <v>0</v>
      </c>
      <c r="G478" s="23">
        <v>1</v>
      </c>
      <c r="H478" s="23">
        <v>100000000</v>
      </c>
      <c r="I478" s="23" t="s">
        <v>2293</v>
      </c>
      <c r="J478" s="23">
        <v>200000000</v>
      </c>
      <c r="K478" s="23"/>
      <c r="L478" s="23" t="s">
        <v>2292</v>
      </c>
      <c r="M478" s="23" t="s">
        <v>2294</v>
      </c>
      <c r="N478" s="23" t="s">
        <v>541</v>
      </c>
      <c r="O478" s="23" t="s">
        <v>347</v>
      </c>
      <c r="P478" s="23" t="s">
        <v>2664</v>
      </c>
      <c r="Q478" s="23"/>
      <c r="R478" s="26">
        <v>41809.833333333336</v>
      </c>
      <c r="S478" s="23">
        <v>409008</v>
      </c>
      <c r="T478" s="23" t="s">
        <v>280</v>
      </c>
      <c r="U478" s="23" t="s">
        <v>282</v>
      </c>
      <c r="V478" s="23" t="s">
        <v>1701</v>
      </c>
      <c r="W478" s="23">
        <v>41810</v>
      </c>
      <c r="X478" s="23" t="s">
        <v>181</v>
      </c>
      <c r="Y478" s="23"/>
      <c r="Z478" s="23">
        <v>409008</v>
      </c>
      <c r="AA478" s="23">
        <v>41810</v>
      </c>
      <c r="AB478" s="23">
        <v>409008</v>
      </c>
    </row>
    <row r="479" spans="1:28" x14ac:dyDescent="0.25">
      <c r="A479" s="23" t="s">
        <v>1491</v>
      </c>
      <c r="B479" s="23">
        <v>200000003</v>
      </c>
      <c r="C479" s="26">
        <v>41876.285879629628</v>
      </c>
      <c r="D479" s="26">
        <v>41933.569398148145</v>
      </c>
      <c r="E479" s="26"/>
      <c r="F479" s="23">
        <v>0</v>
      </c>
      <c r="G479" s="23">
        <v>1</v>
      </c>
      <c r="H479" s="23">
        <v>200000003</v>
      </c>
      <c r="I479" s="23" t="s">
        <v>1492</v>
      </c>
      <c r="J479" s="23">
        <v>200000001</v>
      </c>
      <c r="K479" s="23"/>
      <c r="L479" s="23" t="s">
        <v>1491</v>
      </c>
      <c r="M479" s="23" t="s">
        <v>1128</v>
      </c>
      <c r="N479" s="23" t="s">
        <v>549</v>
      </c>
      <c r="O479" s="23" t="s">
        <v>317</v>
      </c>
      <c r="P479" s="23" t="s">
        <v>1495</v>
      </c>
      <c r="Q479" s="23"/>
      <c r="R479" s="26"/>
      <c r="S479" s="23">
        <v>748</v>
      </c>
      <c r="T479" s="23" t="s">
        <v>281</v>
      </c>
      <c r="U479" s="23" t="s">
        <v>284</v>
      </c>
      <c r="V479" s="23" t="s">
        <v>1699</v>
      </c>
      <c r="W479" s="23"/>
      <c r="X479" s="23" t="s">
        <v>192</v>
      </c>
      <c r="Y479" s="23">
        <v>748</v>
      </c>
      <c r="Z479" s="23"/>
      <c r="AA479" s="23"/>
      <c r="AB479" s="23">
        <v>-748</v>
      </c>
    </row>
    <row r="480" spans="1:28" x14ac:dyDescent="0.25">
      <c r="A480" s="23" t="s">
        <v>1569</v>
      </c>
      <c r="B480" s="23">
        <v>200000001</v>
      </c>
      <c r="C480" s="26">
        <v>41871.240347222221</v>
      </c>
      <c r="D480" s="26">
        <v>41933.569421296299</v>
      </c>
      <c r="E480" s="26"/>
      <c r="F480" s="23">
        <v>0</v>
      </c>
      <c r="G480" s="23">
        <v>1</v>
      </c>
      <c r="H480" s="23">
        <v>200000000</v>
      </c>
      <c r="I480" s="23" t="s">
        <v>1570</v>
      </c>
      <c r="J480" s="23">
        <v>200000000</v>
      </c>
      <c r="K480" s="23"/>
      <c r="L480" s="23" t="s">
        <v>1569</v>
      </c>
      <c r="M480" s="23" t="s">
        <v>444</v>
      </c>
      <c r="N480" s="23" t="s">
        <v>1383</v>
      </c>
      <c r="O480" s="23" t="s">
        <v>1384</v>
      </c>
      <c r="P480" s="23" t="s">
        <v>1571</v>
      </c>
      <c r="Q480" s="23"/>
      <c r="R480" s="26"/>
      <c r="S480" s="23">
        <v>6990</v>
      </c>
      <c r="T480" s="23" t="s">
        <v>280</v>
      </c>
      <c r="U480" s="23" t="s">
        <v>282</v>
      </c>
      <c r="V480" s="23" t="s">
        <v>1698</v>
      </c>
      <c r="W480" s="23"/>
      <c r="X480" s="23" t="s">
        <v>181</v>
      </c>
      <c r="Y480" s="23"/>
      <c r="Z480" s="23">
        <v>6990</v>
      </c>
      <c r="AA480" s="23"/>
      <c r="AB480" s="23">
        <v>6990</v>
      </c>
    </row>
    <row r="481" spans="1:28" x14ac:dyDescent="0.25">
      <c r="A481" s="23" t="s">
        <v>500</v>
      </c>
      <c r="B481" s="23">
        <v>200000001</v>
      </c>
      <c r="C481" s="26">
        <v>41827.483124999999</v>
      </c>
      <c r="D481" s="26">
        <v>41933.569710648146</v>
      </c>
      <c r="E481" s="26"/>
      <c r="F481" s="23">
        <v>0</v>
      </c>
      <c r="G481" s="23">
        <v>1</v>
      </c>
      <c r="H481" s="23">
        <v>200000000</v>
      </c>
      <c r="I481" s="23" t="s">
        <v>1921</v>
      </c>
      <c r="J481" s="23">
        <v>200000000</v>
      </c>
      <c r="K481" s="23"/>
      <c r="L481" s="23" t="s">
        <v>500</v>
      </c>
      <c r="M481" s="23" t="s">
        <v>383</v>
      </c>
      <c r="N481" s="23" t="s">
        <v>501</v>
      </c>
      <c r="O481" s="23" t="s">
        <v>260</v>
      </c>
      <c r="P481" s="23" t="s">
        <v>784</v>
      </c>
      <c r="Q481" s="23"/>
      <c r="R481" s="26">
        <v>42033.833333333336</v>
      </c>
      <c r="S481" s="23">
        <v>16000</v>
      </c>
      <c r="T481" s="23" t="s">
        <v>280</v>
      </c>
      <c r="U481" s="23" t="s">
        <v>282</v>
      </c>
      <c r="V481" s="23" t="s">
        <v>1698</v>
      </c>
      <c r="W481" s="23">
        <v>42034</v>
      </c>
      <c r="X481" s="23" t="s">
        <v>181</v>
      </c>
      <c r="Y481" s="23"/>
      <c r="Z481" s="23">
        <v>16000</v>
      </c>
      <c r="AA481" s="23">
        <v>42034</v>
      </c>
      <c r="AB481" s="23">
        <v>16000</v>
      </c>
    </row>
    <row r="482" spans="1:28" x14ac:dyDescent="0.25">
      <c r="A482" s="23" t="s">
        <v>3201</v>
      </c>
      <c r="B482" s="23">
        <v>200000000</v>
      </c>
      <c r="C482" s="26">
        <v>41936.446018518516</v>
      </c>
      <c r="D482" s="26">
        <v>41941.267800925925</v>
      </c>
      <c r="E482" s="26"/>
      <c r="F482" s="23">
        <v>0</v>
      </c>
      <c r="G482" s="23">
        <v>1</v>
      </c>
      <c r="H482" s="23">
        <v>100000000</v>
      </c>
      <c r="I482" s="23" t="s">
        <v>3283</v>
      </c>
      <c r="J482" s="23">
        <v>200000001</v>
      </c>
      <c r="K482" s="23"/>
      <c r="L482" s="23" t="s">
        <v>3201</v>
      </c>
      <c r="M482" s="23" t="s">
        <v>2937</v>
      </c>
      <c r="N482" s="23" t="s">
        <v>395</v>
      </c>
      <c r="O482" s="23" t="s">
        <v>322</v>
      </c>
      <c r="P482" s="23" t="s">
        <v>3284</v>
      </c>
      <c r="Q482" s="23"/>
      <c r="R482" s="26">
        <v>41953.833333333336</v>
      </c>
      <c r="S482" s="23">
        <v>780</v>
      </c>
      <c r="T482" s="23" t="s">
        <v>281</v>
      </c>
      <c r="U482" s="23" t="s">
        <v>283</v>
      </c>
      <c r="V482" s="23" t="s">
        <v>1701</v>
      </c>
      <c r="W482" s="23">
        <v>41954</v>
      </c>
      <c r="X482" s="23" t="s">
        <v>185</v>
      </c>
      <c r="Y482" s="23">
        <v>780</v>
      </c>
      <c r="Z482" s="23"/>
      <c r="AA482" s="23">
        <v>41954</v>
      </c>
      <c r="AB482" s="23">
        <v>-780</v>
      </c>
    </row>
    <row r="483" spans="1:28" x14ac:dyDescent="0.25">
      <c r="A483" s="23" t="s">
        <v>2548</v>
      </c>
      <c r="B483" s="23">
        <v>200000001</v>
      </c>
      <c r="C483" s="26">
        <v>41933.435972222222</v>
      </c>
      <c r="D483" s="26">
        <v>41933.569305555553</v>
      </c>
      <c r="E483" s="26"/>
      <c r="F483" s="23">
        <v>0</v>
      </c>
      <c r="G483" s="23">
        <v>1</v>
      </c>
      <c r="H483" s="23">
        <v>200000000</v>
      </c>
      <c r="I483" s="23" t="s">
        <v>2549</v>
      </c>
      <c r="J483" s="23">
        <v>200000000</v>
      </c>
      <c r="K483" s="23"/>
      <c r="L483" s="23" t="s">
        <v>2548</v>
      </c>
      <c r="M483" s="23" t="s">
        <v>2065</v>
      </c>
      <c r="N483" s="23" t="s">
        <v>650</v>
      </c>
      <c r="O483" s="23" t="s">
        <v>313</v>
      </c>
      <c r="P483" s="23" t="s">
        <v>2550</v>
      </c>
      <c r="Q483" s="23"/>
      <c r="R483" s="26">
        <v>41931.833333333336</v>
      </c>
      <c r="S483" s="23">
        <v>71300</v>
      </c>
      <c r="T483" s="23" t="s">
        <v>280</v>
      </c>
      <c r="U483" s="23" t="s">
        <v>282</v>
      </c>
      <c r="V483" s="23" t="s">
        <v>1698</v>
      </c>
      <c r="W483" s="23">
        <v>41932</v>
      </c>
      <c r="X483" s="23" t="s">
        <v>181</v>
      </c>
      <c r="Y483" s="23"/>
      <c r="Z483" s="23">
        <v>71300</v>
      </c>
      <c r="AA483" s="23">
        <v>41932</v>
      </c>
      <c r="AB483" s="23">
        <v>71300</v>
      </c>
    </row>
    <row r="484" spans="1:28" x14ac:dyDescent="0.25">
      <c r="A484" s="23" t="s">
        <v>2578</v>
      </c>
      <c r="B484" s="23">
        <v>200000003</v>
      </c>
      <c r="C484" s="26">
        <v>41936.242268518516</v>
      </c>
      <c r="D484" s="26">
        <v>41936.242268518516</v>
      </c>
      <c r="E484" s="26"/>
      <c r="F484" s="23">
        <v>0</v>
      </c>
      <c r="G484" s="23">
        <v>1</v>
      </c>
      <c r="H484" s="23">
        <v>200000003</v>
      </c>
      <c r="I484" s="23" t="s">
        <v>2579</v>
      </c>
      <c r="J484" s="23">
        <v>200000001</v>
      </c>
      <c r="K484" s="23"/>
      <c r="L484" s="23" t="s">
        <v>2578</v>
      </c>
      <c r="M484" s="23" t="s">
        <v>2580</v>
      </c>
      <c r="N484" s="23" t="s">
        <v>2581</v>
      </c>
      <c r="O484" s="23" t="s">
        <v>2582</v>
      </c>
      <c r="P484" s="23" t="s">
        <v>3373</v>
      </c>
      <c r="Q484" s="23"/>
      <c r="R484" s="26">
        <v>41934.833333333336</v>
      </c>
      <c r="S484" s="23">
        <v>2</v>
      </c>
      <c r="T484" s="23" t="s">
        <v>281</v>
      </c>
      <c r="U484" s="23" t="s">
        <v>284</v>
      </c>
      <c r="V484" s="23" t="s">
        <v>1699</v>
      </c>
      <c r="W484" s="23">
        <v>41935</v>
      </c>
      <c r="X484" s="23" t="s">
        <v>192</v>
      </c>
      <c r="Y484" s="23">
        <v>2</v>
      </c>
      <c r="Z484" s="23"/>
      <c r="AA484" s="23">
        <v>41935</v>
      </c>
      <c r="AB484" s="23">
        <v>-2</v>
      </c>
    </row>
    <row r="485" spans="1:28" x14ac:dyDescent="0.25">
      <c r="A485" s="23" t="s">
        <v>3146</v>
      </c>
      <c r="B485" s="23">
        <v>200000001</v>
      </c>
      <c r="C485" s="26">
        <v>41936.404074074075</v>
      </c>
      <c r="D485" s="26">
        <v>41936.404074074075</v>
      </c>
      <c r="E485" s="26"/>
      <c r="F485" s="23">
        <v>0</v>
      </c>
      <c r="G485" s="23">
        <v>1</v>
      </c>
      <c r="H485" s="23">
        <v>200000000</v>
      </c>
      <c r="I485" s="23" t="s">
        <v>3147</v>
      </c>
      <c r="J485" s="23">
        <v>200000000</v>
      </c>
      <c r="K485" s="23"/>
      <c r="L485" s="23" t="s">
        <v>3146</v>
      </c>
      <c r="M485" s="23" t="s">
        <v>3148</v>
      </c>
      <c r="N485" s="23" t="s">
        <v>2390</v>
      </c>
      <c r="O485" s="23" t="s">
        <v>2391</v>
      </c>
      <c r="P485" s="23" t="s">
        <v>3330</v>
      </c>
      <c r="Q485" s="23"/>
      <c r="R485" s="26">
        <v>41927.833333333336</v>
      </c>
      <c r="S485" s="23">
        <v>72136.67</v>
      </c>
      <c r="T485" s="23" t="s">
        <v>280</v>
      </c>
      <c r="U485" s="23" t="s">
        <v>282</v>
      </c>
      <c r="V485" s="23" t="s">
        <v>1698</v>
      </c>
      <c r="W485" s="23">
        <v>41928</v>
      </c>
      <c r="X485" s="23" t="s">
        <v>181</v>
      </c>
      <c r="Y485" s="23"/>
      <c r="Z485" s="23">
        <v>72136.67</v>
      </c>
      <c r="AA485" s="23">
        <v>41928</v>
      </c>
      <c r="AB485" s="23">
        <v>72136.67</v>
      </c>
    </row>
    <row r="486" spans="1:28" x14ac:dyDescent="0.25">
      <c r="A486" s="23" t="s">
        <v>523</v>
      </c>
      <c r="B486" s="23">
        <v>200000000</v>
      </c>
      <c r="C486" s="26">
        <v>41890.484409722223</v>
      </c>
      <c r="D486" s="26">
        <v>41933.543136574073</v>
      </c>
      <c r="E486" s="26"/>
      <c r="F486" s="23">
        <v>0</v>
      </c>
      <c r="G486" s="23">
        <v>1</v>
      </c>
      <c r="H486" s="23">
        <v>200000000</v>
      </c>
      <c r="I486" s="23" t="s">
        <v>1962</v>
      </c>
      <c r="J486" s="23">
        <v>200000001</v>
      </c>
      <c r="K486" s="23"/>
      <c r="L486" s="23" t="s">
        <v>523</v>
      </c>
      <c r="M486" s="23" t="s">
        <v>524</v>
      </c>
      <c r="N486" s="23" t="s">
        <v>525</v>
      </c>
      <c r="O486" s="23" t="s">
        <v>332</v>
      </c>
      <c r="P486" s="23" t="s">
        <v>2567</v>
      </c>
      <c r="Q486" s="23"/>
      <c r="R486" s="26"/>
      <c r="S486" s="23">
        <v>13900000</v>
      </c>
      <c r="T486" s="23" t="s">
        <v>281</v>
      </c>
      <c r="U486" s="23" t="s">
        <v>283</v>
      </c>
      <c r="V486" s="23" t="s">
        <v>1698</v>
      </c>
      <c r="W486" s="23"/>
      <c r="X486" s="23" t="s">
        <v>185</v>
      </c>
      <c r="Y486" s="23">
        <v>13900000</v>
      </c>
      <c r="Z486" s="23"/>
      <c r="AA486" s="23"/>
      <c r="AB486" s="23">
        <v>-13900000</v>
      </c>
    </row>
    <row r="487" spans="1:28" x14ac:dyDescent="0.25">
      <c r="A487" s="23" t="s">
        <v>1510</v>
      </c>
      <c r="B487" s="23">
        <v>200000003</v>
      </c>
      <c r="C487" s="26">
        <v>41870.526759259257</v>
      </c>
      <c r="D487" s="26">
        <v>41933.569432870368</v>
      </c>
      <c r="E487" s="26"/>
      <c r="F487" s="23">
        <v>0</v>
      </c>
      <c r="G487" s="23">
        <v>1</v>
      </c>
      <c r="H487" s="23">
        <v>100000000</v>
      </c>
      <c r="I487" s="23" t="s">
        <v>1511</v>
      </c>
      <c r="J487" s="23">
        <v>200000001</v>
      </c>
      <c r="K487" s="23"/>
      <c r="L487" s="23" t="s">
        <v>1510</v>
      </c>
      <c r="M487" s="23" t="s">
        <v>1512</v>
      </c>
      <c r="N487" s="23"/>
      <c r="O487" s="23"/>
      <c r="P487" s="23" t="s">
        <v>1679</v>
      </c>
      <c r="Q487" s="23"/>
      <c r="R487" s="26"/>
      <c r="S487" s="23">
        <v>350</v>
      </c>
      <c r="T487" s="23" t="s">
        <v>281</v>
      </c>
      <c r="U487" s="23" t="s">
        <v>284</v>
      </c>
      <c r="V487" s="23" t="s">
        <v>1701</v>
      </c>
      <c r="W487" s="23"/>
      <c r="X487" s="23" t="s">
        <v>192</v>
      </c>
      <c r="Y487" s="23">
        <v>350</v>
      </c>
      <c r="Z487" s="23"/>
      <c r="AA487" s="23"/>
      <c r="AB487" s="23">
        <v>-350</v>
      </c>
    </row>
    <row r="488" spans="1:28" x14ac:dyDescent="0.25">
      <c r="A488" s="23" t="s">
        <v>1244</v>
      </c>
      <c r="B488" s="23">
        <v>200000001</v>
      </c>
      <c r="C488" s="26">
        <v>41873.304375</v>
      </c>
      <c r="D488" s="26">
        <v>41933.569548611114</v>
      </c>
      <c r="E488" s="26"/>
      <c r="F488" s="23">
        <v>0</v>
      </c>
      <c r="G488" s="23">
        <v>1</v>
      </c>
      <c r="H488" s="23">
        <v>200000000</v>
      </c>
      <c r="I488" s="23" t="s">
        <v>2075</v>
      </c>
      <c r="J488" s="23">
        <v>200000000</v>
      </c>
      <c r="K488" s="23"/>
      <c r="L488" s="23" t="s">
        <v>1244</v>
      </c>
      <c r="M488" s="23" t="s">
        <v>1245</v>
      </c>
      <c r="N488" s="23" t="s">
        <v>567</v>
      </c>
      <c r="O488" s="23" t="s">
        <v>333</v>
      </c>
      <c r="P488" s="23" t="s">
        <v>1559</v>
      </c>
      <c r="Q488" s="23"/>
      <c r="R488" s="26">
        <v>41738.833333333336</v>
      </c>
      <c r="S488" s="23">
        <v>443888.59</v>
      </c>
      <c r="T488" s="23" t="s">
        <v>280</v>
      </c>
      <c r="U488" s="23" t="s">
        <v>282</v>
      </c>
      <c r="V488" s="23" t="s">
        <v>1698</v>
      </c>
      <c r="W488" s="23">
        <v>41739</v>
      </c>
      <c r="X488" s="23" t="s">
        <v>181</v>
      </c>
      <c r="Y488" s="23"/>
      <c r="Z488" s="23">
        <v>443888.59</v>
      </c>
      <c r="AA488" s="23">
        <v>41739</v>
      </c>
      <c r="AB488" s="23">
        <v>443888.59</v>
      </c>
    </row>
    <row r="489" spans="1:28" x14ac:dyDescent="0.25">
      <c r="A489" s="23" t="s">
        <v>518</v>
      </c>
      <c r="B489" s="23">
        <v>200000000</v>
      </c>
      <c r="C489" s="26">
        <v>41870.486863425926</v>
      </c>
      <c r="D489" s="26">
        <v>41933.543043981481</v>
      </c>
      <c r="E489" s="26"/>
      <c r="F489" s="23">
        <v>0</v>
      </c>
      <c r="G489" s="23">
        <v>1</v>
      </c>
      <c r="H489" s="23">
        <v>200000000</v>
      </c>
      <c r="I489" s="23" t="s">
        <v>1172</v>
      </c>
      <c r="J489" s="23">
        <v>200000001</v>
      </c>
      <c r="K489" s="23"/>
      <c r="L489" s="23" t="s">
        <v>518</v>
      </c>
      <c r="M489" s="23" t="s">
        <v>519</v>
      </c>
      <c r="N489" s="23" t="s">
        <v>490</v>
      </c>
      <c r="O489" s="23" t="s">
        <v>321</v>
      </c>
      <c r="P489" s="23" t="s">
        <v>1529</v>
      </c>
      <c r="Q489" s="23"/>
      <c r="R489" s="26">
        <v>41857.833333333336</v>
      </c>
      <c r="S489" s="23">
        <v>116595.03</v>
      </c>
      <c r="T489" s="23" t="s">
        <v>281</v>
      </c>
      <c r="U489" s="23" t="s">
        <v>283</v>
      </c>
      <c r="V489" s="23" t="s">
        <v>1698</v>
      </c>
      <c r="W489" s="23">
        <v>41858</v>
      </c>
      <c r="X489" s="23" t="s">
        <v>185</v>
      </c>
      <c r="Y489" s="23">
        <v>116595.03</v>
      </c>
      <c r="Z489" s="23"/>
      <c r="AA489" s="23">
        <v>41858</v>
      </c>
      <c r="AB489" s="23">
        <v>-116595.03</v>
      </c>
    </row>
    <row r="490" spans="1:28" x14ac:dyDescent="0.25">
      <c r="A490" s="23" t="s">
        <v>995</v>
      </c>
      <c r="B490" s="23">
        <v>200000001</v>
      </c>
      <c r="C490" s="26">
        <v>41934.350219907406</v>
      </c>
      <c r="D490" s="26">
        <v>41934.352708333332</v>
      </c>
      <c r="E490" s="26"/>
      <c r="F490" s="23">
        <v>0</v>
      </c>
      <c r="G490" s="23">
        <v>1</v>
      </c>
      <c r="H490" s="23">
        <v>200000000</v>
      </c>
      <c r="I490" s="23" t="s">
        <v>1403</v>
      </c>
      <c r="J490" s="23">
        <v>200000000</v>
      </c>
      <c r="K490" s="23"/>
      <c r="L490" s="23" t="s">
        <v>995</v>
      </c>
      <c r="M490" s="23" t="s">
        <v>996</v>
      </c>
      <c r="N490" s="23" t="s">
        <v>501</v>
      </c>
      <c r="O490" s="23" t="s">
        <v>260</v>
      </c>
      <c r="P490" s="23" t="s">
        <v>2321</v>
      </c>
      <c r="Q490" s="23">
        <v>65</v>
      </c>
      <c r="R490" s="26">
        <v>41927.833333333336</v>
      </c>
      <c r="S490" s="23">
        <v>3617042.9</v>
      </c>
      <c r="T490" s="23" t="s">
        <v>280</v>
      </c>
      <c r="U490" s="23" t="s">
        <v>282</v>
      </c>
      <c r="V490" s="23" t="s">
        <v>1698</v>
      </c>
      <c r="W490" s="23">
        <v>41928</v>
      </c>
      <c r="X490" s="23" t="s">
        <v>181</v>
      </c>
      <c r="Y490" s="23"/>
      <c r="Z490" s="23">
        <v>3617042.9</v>
      </c>
      <c r="AA490" s="23">
        <v>41928</v>
      </c>
      <c r="AB490" s="23">
        <v>3617042.9</v>
      </c>
    </row>
    <row r="491" spans="1:28" x14ac:dyDescent="0.25">
      <c r="A491" s="23" t="s">
        <v>2327</v>
      </c>
      <c r="B491" s="23">
        <v>200000001</v>
      </c>
      <c r="C491" s="26">
        <v>41905.534201388888</v>
      </c>
      <c r="D491" s="26">
        <v>41933.569363425922</v>
      </c>
      <c r="E491" s="26"/>
      <c r="F491" s="23">
        <v>0</v>
      </c>
      <c r="G491" s="23">
        <v>1</v>
      </c>
      <c r="H491" s="23">
        <v>100000000</v>
      </c>
      <c r="I491" s="23" t="s">
        <v>2328</v>
      </c>
      <c r="J491" s="23">
        <v>200000000</v>
      </c>
      <c r="K491" s="23"/>
      <c r="L491" s="23" t="s">
        <v>2327</v>
      </c>
      <c r="M491" s="23" t="s">
        <v>2329</v>
      </c>
      <c r="N491" s="23" t="s">
        <v>2681</v>
      </c>
      <c r="O491" s="23" t="s">
        <v>2682</v>
      </c>
      <c r="P491" s="23" t="s">
        <v>2683</v>
      </c>
      <c r="Q491" s="23"/>
      <c r="R491" s="26">
        <v>41892.833333333336</v>
      </c>
      <c r="S491" s="23">
        <v>5900</v>
      </c>
      <c r="T491" s="23" t="s">
        <v>280</v>
      </c>
      <c r="U491" s="23" t="s">
        <v>282</v>
      </c>
      <c r="V491" s="23" t="s">
        <v>1701</v>
      </c>
      <c r="W491" s="23">
        <v>41893</v>
      </c>
      <c r="X491" s="23" t="s">
        <v>181</v>
      </c>
      <c r="Y491" s="23"/>
      <c r="Z491" s="23">
        <v>5900</v>
      </c>
      <c r="AA491" s="23">
        <v>41893</v>
      </c>
      <c r="AB491" s="23">
        <v>5900</v>
      </c>
    </row>
    <row r="492" spans="1:28" x14ac:dyDescent="0.25">
      <c r="A492" s="23" t="s">
        <v>1760</v>
      </c>
      <c r="B492" s="23">
        <v>200000001</v>
      </c>
      <c r="C492" s="26">
        <v>41919.293877314813</v>
      </c>
      <c r="D492" s="26">
        <v>41933.56931712963</v>
      </c>
      <c r="E492" s="26"/>
      <c r="F492" s="23">
        <v>0</v>
      </c>
      <c r="G492" s="23">
        <v>1</v>
      </c>
      <c r="H492" s="23">
        <v>200000000</v>
      </c>
      <c r="I492" s="23" t="s">
        <v>1761</v>
      </c>
      <c r="J492" s="23">
        <v>200000000</v>
      </c>
      <c r="K492" s="23"/>
      <c r="L492" s="23" t="s">
        <v>1760</v>
      </c>
      <c r="M492" s="23" t="s">
        <v>1762</v>
      </c>
      <c r="N492" s="23" t="s">
        <v>536</v>
      </c>
      <c r="O492" s="23" t="s">
        <v>264</v>
      </c>
      <c r="P492" s="23" t="s">
        <v>1763</v>
      </c>
      <c r="Q492" s="23"/>
      <c r="R492" s="26">
        <v>41917.833333333336</v>
      </c>
      <c r="S492" s="23">
        <v>19900</v>
      </c>
      <c r="T492" s="23" t="s">
        <v>280</v>
      </c>
      <c r="U492" s="23" t="s">
        <v>282</v>
      </c>
      <c r="V492" s="23" t="s">
        <v>1698</v>
      </c>
      <c r="W492" s="23">
        <v>41918</v>
      </c>
      <c r="X492" s="23" t="s">
        <v>181</v>
      </c>
      <c r="Y492" s="23"/>
      <c r="Z492" s="23">
        <v>19900</v>
      </c>
      <c r="AA492" s="23">
        <v>41918</v>
      </c>
      <c r="AB492" s="23">
        <v>19900</v>
      </c>
    </row>
    <row r="493" spans="1:28" x14ac:dyDescent="0.25">
      <c r="A493" s="23" t="s">
        <v>2443</v>
      </c>
      <c r="B493" s="23">
        <v>200000000</v>
      </c>
      <c r="C493" s="26">
        <v>41927.515335648146</v>
      </c>
      <c r="D493" s="26">
        <v>41933.543240740742</v>
      </c>
      <c r="E493" s="26"/>
      <c r="F493" s="23">
        <v>0</v>
      </c>
      <c r="G493" s="23">
        <v>1</v>
      </c>
      <c r="H493" s="23">
        <v>200000003</v>
      </c>
      <c r="I493" s="23" t="s">
        <v>2444</v>
      </c>
      <c r="J493" s="23">
        <v>200000001</v>
      </c>
      <c r="K493" s="23"/>
      <c r="L493" s="23" t="s">
        <v>2443</v>
      </c>
      <c r="M493" s="23" t="s">
        <v>2445</v>
      </c>
      <c r="N493" s="23" t="s">
        <v>395</v>
      </c>
      <c r="O493" s="23" t="s">
        <v>322</v>
      </c>
      <c r="P493" s="23" t="s">
        <v>2840</v>
      </c>
      <c r="Q493" s="23"/>
      <c r="R493" s="26">
        <v>41960.833333333336</v>
      </c>
      <c r="S493" s="23">
        <v>4947.6000000000004</v>
      </c>
      <c r="T493" s="23" t="s">
        <v>281</v>
      </c>
      <c r="U493" s="23" t="s">
        <v>283</v>
      </c>
      <c r="V493" s="23" t="s">
        <v>1699</v>
      </c>
      <c r="W493" s="23">
        <v>41961</v>
      </c>
      <c r="X493" s="23" t="s">
        <v>185</v>
      </c>
      <c r="Y493" s="23">
        <v>4947.6000000000004</v>
      </c>
      <c r="Z493" s="23"/>
      <c r="AA493" s="23">
        <v>41961</v>
      </c>
      <c r="AB493" s="23">
        <v>-4947.6000000000004</v>
      </c>
    </row>
    <row r="494" spans="1:28" x14ac:dyDescent="0.25">
      <c r="A494" s="23" t="s">
        <v>1064</v>
      </c>
      <c r="B494" s="23">
        <v>200000000</v>
      </c>
      <c r="C494" s="26">
        <v>41876.287777777776</v>
      </c>
      <c r="D494" s="26">
        <v>41933.542928240742</v>
      </c>
      <c r="E494" s="26"/>
      <c r="F494" s="23">
        <v>0</v>
      </c>
      <c r="G494" s="23">
        <v>1</v>
      </c>
      <c r="H494" s="23">
        <v>200000003</v>
      </c>
      <c r="I494" s="23" t="s">
        <v>1065</v>
      </c>
      <c r="J494" s="23">
        <v>200000001</v>
      </c>
      <c r="K494" s="23"/>
      <c r="L494" s="23" t="s">
        <v>1064</v>
      </c>
      <c r="M494" s="23" t="s">
        <v>1066</v>
      </c>
      <c r="N494" s="23" t="s">
        <v>617</v>
      </c>
      <c r="O494" s="23" t="s">
        <v>324</v>
      </c>
      <c r="P494" s="23" t="s">
        <v>1067</v>
      </c>
      <c r="Q494" s="23"/>
      <c r="R494" s="26"/>
      <c r="S494" s="23">
        <v>100771.3</v>
      </c>
      <c r="T494" s="23" t="s">
        <v>281</v>
      </c>
      <c r="U494" s="23" t="s">
        <v>283</v>
      </c>
      <c r="V494" s="23" t="s">
        <v>1699</v>
      </c>
      <c r="W494" s="23"/>
      <c r="X494" s="23" t="s">
        <v>185</v>
      </c>
      <c r="Y494" s="23">
        <v>100771.3</v>
      </c>
      <c r="Z494" s="23"/>
      <c r="AA494" s="23"/>
      <c r="AB494" s="23">
        <v>-100771.3</v>
      </c>
    </row>
    <row r="495" spans="1:28" x14ac:dyDescent="0.25">
      <c r="A495" s="23" t="s">
        <v>1324</v>
      </c>
      <c r="B495" s="23">
        <v>200000001</v>
      </c>
      <c r="C495" s="26">
        <v>41872.553854166668</v>
      </c>
      <c r="D495" s="26">
        <v>41933.569479166668</v>
      </c>
      <c r="E495" s="26"/>
      <c r="F495" s="23">
        <v>0</v>
      </c>
      <c r="G495" s="23">
        <v>1</v>
      </c>
      <c r="H495" s="23">
        <v>200000000</v>
      </c>
      <c r="I495" s="23" t="s">
        <v>1325</v>
      </c>
      <c r="J495" s="23">
        <v>200000000</v>
      </c>
      <c r="K495" s="23"/>
      <c r="L495" s="23" t="s">
        <v>1324</v>
      </c>
      <c r="M495" s="23" t="s">
        <v>1326</v>
      </c>
      <c r="N495" s="23" t="s">
        <v>520</v>
      </c>
      <c r="O495" s="23" t="s">
        <v>339</v>
      </c>
      <c r="P495" s="23" t="s">
        <v>1327</v>
      </c>
      <c r="Q495" s="23"/>
      <c r="R495" s="26"/>
      <c r="S495" s="23">
        <v>27145</v>
      </c>
      <c r="T495" s="23" t="s">
        <v>280</v>
      </c>
      <c r="U495" s="23" t="s">
        <v>282</v>
      </c>
      <c r="V495" s="23" t="s">
        <v>1698</v>
      </c>
      <c r="W495" s="23"/>
      <c r="X495" s="23" t="s">
        <v>181</v>
      </c>
      <c r="Y495" s="23"/>
      <c r="Z495" s="23">
        <v>27145</v>
      </c>
      <c r="AA495" s="23"/>
      <c r="AB495" s="23">
        <v>27145</v>
      </c>
    </row>
    <row r="496" spans="1:28" x14ac:dyDescent="0.25">
      <c r="A496" s="23" t="s">
        <v>1889</v>
      </c>
      <c r="B496" s="23">
        <v>200000001</v>
      </c>
      <c r="C496" s="26">
        <v>41913.235231481478</v>
      </c>
      <c r="D496" s="26">
        <v>41933.569560185184</v>
      </c>
      <c r="E496" s="26"/>
      <c r="F496" s="23">
        <v>0</v>
      </c>
      <c r="G496" s="23">
        <v>1</v>
      </c>
      <c r="H496" s="23">
        <v>200000000</v>
      </c>
      <c r="I496" s="23" t="s">
        <v>1890</v>
      </c>
      <c r="J496" s="23">
        <v>200000000</v>
      </c>
      <c r="K496" s="23"/>
      <c r="L496" s="23" t="s">
        <v>1889</v>
      </c>
      <c r="M496" s="23" t="s">
        <v>1891</v>
      </c>
      <c r="N496" s="23" t="s">
        <v>447</v>
      </c>
      <c r="O496" s="23" t="s">
        <v>294</v>
      </c>
      <c r="P496" s="23" t="s">
        <v>1892</v>
      </c>
      <c r="Q496" s="23"/>
      <c r="R496" s="26">
        <v>41687.833333333336</v>
      </c>
      <c r="S496" s="23">
        <v>9300</v>
      </c>
      <c r="T496" s="23" t="s">
        <v>280</v>
      </c>
      <c r="U496" s="23" t="s">
        <v>282</v>
      </c>
      <c r="V496" s="23" t="s">
        <v>1698</v>
      </c>
      <c r="W496" s="23">
        <v>41688</v>
      </c>
      <c r="X496" s="23" t="s">
        <v>181</v>
      </c>
      <c r="Y496" s="23"/>
      <c r="Z496" s="23">
        <v>9300</v>
      </c>
      <c r="AA496" s="23">
        <v>41688</v>
      </c>
      <c r="AB496" s="23">
        <v>9300</v>
      </c>
    </row>
    <row r="497" spans="1:28" x14ac:dyDescent="0.25">
      <c r="A497" s="23" t="s">
        <v>726</v>
      </c>
      <c r="B497" s="23">
        <v>200000002</v>
      </c>
      <c r="C497" s="26">
        <v>41887.271817129629</v>
      </c>
      <c r="D497" s="26">
        <v>41933.569467592592</v>
      </c>
      <c r="E497" s="26"/>
      <c r="F497" s="23">
        <v>0</v>
      </c>
      <c r="G497" s="23">
        <v>1</v>
      </c>
      <c r="H497" s="23">
        <v>200000003</v>
      </c>
      <c r="I497" s="23" t="s">
        <v>493</v>
      </c>
      <c r="J497" s="23">
        <v>200000001</v>
      </c>
      <c r="K497" s="23"/>
      <c r="L497" s="23" t="s">
        <v>726</v>
      </c>
      <c r="M497" s="23" t="s">
        <v>727</v>
      </c>
      <c r="N497" s="23" t="s">
        <v>432</v>
      </c>
      <c r="O497" s="23" t="s">
        <v>266</v>
      </c>
      <c r="P497" s="23" t="s">
        <v>2530</v>
      </c>
      <c r="Q497" s="23"/>
      <c r="R497" s="26">
        <v>41889.833333333336</v>
      </c>
      <c r="S497" s="23">
        <v>200</v>
      </c>
      <c r="T497" s="23" t="s">
        <v>281</v>
      </c>
      <c r="U497" s="23" t="s">
        <v>3593</v>
      </c>
      <c r="V497" s="23" t="s">
        <v>1699</v>
      </c>
      <c r="W497" s="23">
        <v>41890</v>
      </c>
      <c r="X497" s="23" t="s">
        <v>274</v>
      </c>
      <c r="Y497" s="23">
        <v>200</v>
      </c>
      <c r="Z497" s="23"/>
      <c r="AA497" s="23">
        <v>41890</v>
      </c>
      <c r="AB497" s="23">
        <v>-200</v>
      </c>
    </row>
    <row r="498" spans="1:28" x14ac:dyDescent="0.25">
      <c r="A498" s="23" t="s">
        <v>2608</v>
      </c>
      <c r="B498" s="23">
        <v>200000001</v>
      </c>
      <c r="C498" s="26">
        <v>41905.863078703704</v>
      </c>
      <c r="D498" s="26">
        <v>41933.569351851853</v>
      </c>
      <c r="E498" s="26"/>
      <c r="F498" s="23">
        <v>0</v>
      </c>
      <c r="G498" s="23">
        <v>1</v>
      </c>
      <c r="H498" s="23">
        <v>200000003</v>
      </c>
      <c r="I498" s="23" t="s">
        <v>2609</v>
      </c>
      <c r="J498" s="23">
        <v>200000000</v>
      </c>
      <c r="K498" s="23"/>
      <c r="L498" s="23" t="s">
        <v>2608</v>
      </c>
      <c r="M498" s="23" t="s">
        <v>2610</v>
      </c>
      <c r="N498" s="23" t="s">
        <v>2611</v>
      </c>
      <c r="O498" s="23" t="s">
        <v>2612</v>
      </c>
      <c r="P498" s="23" t="s">
        <v>2613</v>
      </c>
      <c r="Q498" s="23"/>
      <c r="R498" s="26">
        <v>41898.833333333336</v>
      </c>
      <c r="S498" s="23">
        <v>106450</v>
      </c>
      <c r="T498" s="23" t="s">
        <v>280</v>
      </c>
      <c r="U498" s="23" t="s">
        <v>282</v>
      </c>
      <c r="V498" s="23" t="s">
        <v>1699</v>
      </c>
      <c r="W498" s="23">
        <v>41899</v>
      </c>
      <c r="X498" s="23" t="s">
        <v>181</v>
      </c>
      <c r="Y498" s="23"/>
      <c r="Z498" s="23">
        <v>106450</v>
      </c>
      <c r="AA498" s="23">
        <v>41899</v>
      </c>
      <c r="AB498" s="23">
        <v>106450</v>
      </c>
    </row>
    <row r="499" spans="1:28" x14ac:dyDescent="0.25">
      <c r="A499" s="23" t="s">
        <v>2516</v>
      </c>
      <c r="B499" s="23">
        <v>200000000</v>
      </c>
      <c r="C499" s="26">
        <v>41913.603101851855</v>
      </c>
      <c r="D499" s="26">
        <v>41933.542858796296</v>
      </c>
      <c r="E499" s="26"/>
      <c r="F499" s="23">
        <v>0</v>
      </c>
      <c r="G499" s="23">
        <v>1</v>
      </c>
      <c r="H499" s="23">
        <v>100000000</v>
      </c>
      <c r="I499" s="23" t="s">
        <v>2517</v>
      </c>
      <c r="J499" s="23">
        <v>200000001</v>
      </c>
      <c r="K499" s="23"/>
      <c r="L499" s="23" t="s">
        <v>2516</v>
      </c>
      <c r="M499" s="23" t="s">
        <v>2518</v>
      </c>
      <c r="N499" s="23" t="s">
        <v>395</v>
      </c>
      <c r="O499" s="23" t="s">
        <v>322</v>
      </c>
      <c r="P499" s="23" t="s">
        <v>2519</v>
      </c>
      <c r="Q499" s="23"/>
      <c r="R499" s="26">
        <v>41927.833333333336</v>
      </c>
      <c r="S499" s="23">
        <v>3706</v>
      </c>
      <c r="T499" s="23" t="s">
        <v>281</v>
      </c>
      <c r="U499" s="23" t="s">
        <v>283</v>
      </c>
      <c r="V499" s="23" t="s">
        <v>1701</v>
      </c>
      <c r="W499" s="23">
        <v>41928</v>
      </c>
      <c r="X499" s="23" t="s">
        <v>185</v>
      </c>
      <c r="Y499" s="23">
        <v>3706</v>
      </c>
      <c r="Z499" s="23"/>
      <c r="AA499" s="23">
        <v>41928</v>
      </c>
      <c r="AB499" s="23">
        <v>-3706</v>
      </c>
    </row>
    <row r="500" spans="1:28" x14ac:dyDescent="0.25">
      <c r="A500" s="23" t="s">
        <v>2018</v>
      </c>
      <c r="B500" s="23">
        <v>200000000</v>
      </c>
      <c r="C500" s="26">
        <v>41897.344513888886</v>
      </c>
      <c r="D500" s="26">
        <v>41948.445324074077</v>
      </c>
      <c r="E500" s="26"/>
      <c r="F500" s="23">
        <v>0</v>
      </c>
      <c r="G500" s="23">
        <v>1</v>
      </c>
      <c r="H500" s="23">
        <v>200000000</v>
      </c>
      <c r="I500" s="23" t="s">
        <v>2019</v>
      </c>
      <c r="J500" s="23">
        <v>200000001</v>
      </c>
      <c r="K500" s="23"/>
      <c r="L500" s="23" t="s">
        <v>2018</v>
      </c>
      <c r="M500" s="23" t="s">
        <v>2020</v>
      </c>
      <c r="N500" s="23" t="s">
        <v>395</v>
      </c>
      <c r="O500" s="23" t="s">
        <v>322</v>
      </c>
      <c r="P500" s="23" t="s">
        <v>2672</v>
      </c>
      <c r="Q500" s="23"/>
      <c r="R500" s="26">
        <v>41927.833333333336</v>
      </c>
      <c r="S500" s="23">
        <v>83867.8</v>
      </c>
      <c r="T500" s="23" t="s">
        <v>281</v>
      </c>
      <c r="U500" s="23" t="s">
        <v>283</v>
      </c>
      <c r="V500" s="23" t="s">
        <v>1698</v>
      </c>
      <c r="W500" s="23">
        <v>41928</v>
      </c>
      <c r="X500" s="23" t="s">
        <v>185</v>
      </c>
      <c r="Y500" s="23">
        <v>83867.8</v>
      </c>
      <c r="Z500" s="23"/>
      <c r="AA500" s="23">
        <v>41928</v>
      </c>
      <c r="AB500" s="23">
        <v>-83867.8</v>
      </c>
    </row>
    <row r="501" spans="1:28" x14ac:dyDescent="0.25">
      <c r="A501" s="23" t="s">
        <v>2520</v>
      </c>
      <c r="B501" s="23">
        <v>200000001</v>
      </c>
      <c r="C501" s="26">
        <v>41914.590474537035</v>
      </c>
      <c r="D501" s="26">
        <v>41933.569340277776</v>
      </c>
      <c r="E501" s="26"/>
      <c r="F501" s="23">
        <v>0</v>
      </c>
      <c r="G501" s="23">
        <v>1</v>
      </c>
      <c r="H501" s="23">
        <v>100000000</v>
      </c>
      <c r="I501" s="23" t="s">
        <v>2521</v>
      </c>
      <c r="J501" s="23">
        <v>200000000</v>
      </c>
      <c r="K501" s="23"/>
      <c r="L501" s="23" t="s">
        <v>2520</v>
      </c>
      <c r="M501" s="23" t="s">
        <v>2522</v>
      </c>
      <c r="N501" s="23" t="s">
        <v>1727</v>
      </c>
      <c r="O501" s="23" t="s">
        <v>1728</v>
      </c>
      <c r="P501" s="23" t="s">
        <v>2634</v>
      </c>
      <c r="Q501" s="23"/>
      <c r="R501" s="26">
        <v>41798.833333333336</v>
      </c>
      <c r="S501" s="23">
        <v>36000</v>
      </c>
      <c r="T501" s="23" t="s">
        <v>280</v>
      </c>
      <c r="U501" s="23" t="s">
        <v>282</v>
      </c>
      <c r="V501" s="23" t="s">
        <v>1701</v>
      </c>
      <c r="W501" s="23">
        <v>41799</v>
      </c>
      <c r="X501" s="23" t="s">
        <v>181</v>
      </c>
      <c r="Y501" s="23"/>
      <c r="Z501" s="23">
        <v>36000</v>
      </c>
      <c r="AA501" s="23">
        <v>41799</v>
      </c>
      <c r="AB501" s="23">
        <v>36000</v>
      </c>
    </row>
    <row r="502" spans="1:28" x14ac:dyDescent="0.25">
      <c r="A502" s="23" t="s">
        <v>1542</v>
      </c>
      <c r="B502" s="23">
        <v>200000000</v>
      </c>
      <c r="C502" s="26">
        <v>41870.508402777778</v>
      </c>
      <c r="D502" s="26">
        <v>41933.569432870368</v>
      </c>
      <c r="E502" s="26"/>
      <c r="F502" s="23">
        <v>0</v>
      </c>
      <c r="G502" s="23">
        <v>1</v>
      </c>
      <c r="H502" s="23">
        <v>200000003</v>
      </c>
      <c r="I502" s="23" t="s">
        <v>1543</v>
      </c>
      <c r="J502" s="23">
        <v>200000000</v>
      </c>
      <c r="K502" s="23"/>
      <c r="L502" s="23" t="s">
        <v>1542</v>
      </c>
      <c r="M502" s="23" t="s">
        <v>1544</v>
      </c>
      <c r="N502" s="23" t="s">
        <v>977</v>
      </c>
      <c r="O502" s="23" t="s">
        <v>978</v>
      </c>
      <c r="P502" s="23" t="s">
        <v>1545</v>
      </c>
      <c r="Q502" s="23"/>
      <c r="R502" s="26"/>
      <c r="S502" s="23">
        <v>59845.74</v>
      </c>
      <c r="T502" s="23" t="s">
        <v>280</v>
      </c>
      <c r="U502" s="23" t="s">
        <v>283</v>
      </c>
      <c r="V502" s="23" t="s">
        <v>1699</v>
      </c>
      <c r="W502" s="23"/>
      <c r="X502" s="23"/>
      <c r="Y502" s="23"/>
      <c r="Z502" s="23"/>
      <c r="AA502" s="23"/>
      <c r="AB502" s="23">
        <v>59845.74</v>
      </c>
    </row>
    <row r="503" spans="1:28" x14ac:dyDescent="0.25">
      <c r="A503" s="23" t="s">
        <v>700</v>
      </c>
      <c r="B503" s="23">
        <v>200000001</v>
      </c>
      <c r="C503" s="26">
        <v>41852.322164351855</v>
      </c>
      <c r="D503" s="26">
        <v>41933.569467592592</v>
      </c>
      <c r="E503" s="26"/>
      <c r="F503" s="23">
        <v>0</v>
      </c>
      <c r="G503" s="23">
        <v>1</v>
      </c>
      <c r="H503" s="23">
        <v>200000000</v>
      </c>
      <c r="I503" s="23" t="s">
        <v>701</v>
      </c>
      <c r="J503" s="23">
        <v>200000000</v>
      </c>
      <c r="K503" s="23"/>
      <c r="L503" s="23" t="s">
        <v>700</v>
      </c>
      <c r="M503" s="23" t="s">
        <v>702</v>
      </c>
      <c r="N503" s="23" t="s">
        <v>373</v>
      </c>
      <c r="O503" s="23" t="s">
        <v>337</v>
      </c>
      <c r="P503" s="23" t="s">
        <v>703</v>
      </c>
      <c r="Q503" s="23"/>
      <c r="R503" s="26">
        <v>41843.833333333336</v>
      </c>
      <c r="S503" s="23">
        <v>165600</v>
      </c>
      <c r="T503" s="23" t="s">
        <v>280</v>
      </c>
      <c r="U503" s="23" t="s">
        <v>282</v>
      </c>
      <c r="V503" s="23" t="s">
        <v>1698</v>
      </c>
      <c r="W503" s="23">
        <v>41844</v>
      </c>
      <c r="X503" s="23" t="s">
        <v>181</v>
      </c>
      <c r="Y503" s="23"/>
      <c r="Z503" s="23">
        <v>165600</v>
      </c>
      <c r="AA503" s="23">
        <v>41844</v>
      </c>
      <c r="AB503" s="23">
        <v>165600</v>
      </c>
    </row>
    <row r="504" spans="1:28" x14ac:dyDescent="0.25">
      <c r="A504" s="23" t="s">
        <v>1075</v>
      </c>
      <c r="B504" s="23">
        <v>200000000</v>
      </c>
      <c r="C504" s="26">
        <v>41870.563645833332</v>
      </c>
      <c r="D504" s="26">
        <v>41933.542962962965</v>
      </c>
      <c r="E504" s="26"/>
      <c r="F504" s="23">
        <v>0</v>
      </c>
      <c r="G504" s="23">
        <v>1</v>
      </c>
      <c r="H504" s="23">
        <v>100000000</v>
      </c>
      <c r="I504" s="23" t="s">
        <v>1076</v>
      </c>
      <c r="J504" s="23">
        <v>200000001</v>
      </c>
      <c r="K504" s="23"/>
      <c r="L504" s="23" t="s">
        <v>1075</v>
      </c>
      <c r="M504" s="23" t="s">
        <v>1077</v>
      </c>
      <c r="N504" s="23" t="s">
        <v>390</v>
      </c>
      <c r="O504" s="23" t="s">
        <v>315</v>
      </c>
      <c r="P504" s="23" t="s">
        <v>1442</v>
      </c>
      <c r="Q504" s="23"/>
      <c r="R504" s="26"/>
      <c r="S504" s="23">
        <v>114271.16</v>
      </c>
      <c r="T504" s="23" t="s">
        <v>281</v>
      </c>
      <c r="U504" s="23" t="s">
        <v>283</v>
      </c>
      <c r="V504" s="23" t="s">
        <v>1701</v>
      </c>
      <c r="W504" s="23"/>
      <c r="X504" s="23" t="s">
        <v>185</v>
      </c>
      <c r="Y504" s="23">
        <v>114271.16</v>
      </c>
      <c r="Z504" s="23"/>
      <c r="AA504" s="23"/>
      <c r="AB504" s="23">
        <v>-114271.16</v>
      </c>
    </row>
    <row r="505" spans="1:28" x14ac:dyDescent="0.25">
      <c r="A505" s="23" t="s">
        <v>760</v>
      </c>
      <c r="B505" s="23">
        <v>200000001</v>
      </c>
      <c r="C505" s="26">
        <v>41852.42765046296</v>
      </c>
      <c r="D505" s="26">
        <v>41933.569467592592</v>
      </c>
      <c r="E505" s="26"/>
      <c r="F505" s="23">
        <v>0</v>
      </c>
      <c r="G505" s="23">
        <v>1</v>
      </c>
      <c r="H505" s="23">
        <v>200000000</v>
      </c>
      <c r="I505" s="23" t="s">
        <v>761</v>
      </c>
      <c r="J505" s="23">
        <v>200000000</v>
      </c>
      <c r="K505" s="23"/>
      <c r="L505" s="23" t="s">
        <v>760</v>
      </c>
      <c r="M505" s="23" t="s">
        <v>762</v>
      </c>
      <c r="N505" s="23" t="s">
        <v>373</v>
      </c>
      <c r="O505" s="23" t="s">
        <v>337</v>
      </c>
      <c r="P505" s="23" t="s">
        <v>791</v>
      </c>
      <c r="Q505" s="23"/>
      <c r="R505" s="26">
        <v>41819.833333333336</v>
      </c>
      <c r="S505" s="23">
        <v>78180</v>
      </c>
      <c r="T505" s="23" t="s">
        <v>280</v>
      </c>
      <c r="U505" s="23" t="s">
        <v>282</v>
      </c>
      <c r="V505" s="23" t="s">
        <v>1698</v>
      </c>
      <c r="W505" s="23">
        <v>41820</v>
      </c>
      <c r="X505" s="23" t="s">
        <v>181</v>
      </c>
      <c r="Y505" s="23"/>
      <c r="Z505" s="23">
        <v>78180</v>
      </c>
      <c r="AA505" s="23">
        <v>41820</v>
      </c>
      <c r="AB505" s="23">
        <v>78180</v>
      </c>
    </row>
    <row r="506" spans="1:28" x14ac:dyDescent="0.25">
      <c r="A506" s="23" t="s">
        <v>3146</v>
      </c>
      <c r="B506" s="23">
        <v>200000000</v>
      </c>
      <c r="C506" s="26">
        <v>41957.373356481483</v>
      </c>
      <c r="D506" s="26">
        <v>41957.373356481483</v>
      </c>
      <c r="E506" s="26"/>
      <c r="F506" s="23">
        <v>0</v>
      </c>
      <c r="G506" s="23">
        <v>1</v>
      </c>
      <c r="H506" s="23">
        <v>200000000</v>
      </c>
      <c r="I506" s="23" t="s">
        <v>3147</v>
      </c>
      <c r="J506" s="23">
        <v>200000001</v>
      </c>
      <c r="K506" s="23"/>
      <c r="L506" s="23" t="s">
        <v>3146</v>
      </c>
      <c r="M506" s="23" t="s">
        <v>3148</v>
      </c>
      <c r="N506" s="23" t="s">
        <v>1834</v>
      </c>
      <c r="O506" s="23" t="s">
        <v>1835</v>
      </c>
      <c r="P506" s="23" t="s">
        <v>3500</v>
      </c>
      <c r="Q506" s="23"/>
      <c r="R506" s="26">
        <v>41994.833333333336</v>
      </c>
      <c r="S506" s="23">
        <v>211019</v>
      </c>
      <c r="T506" s="23" t="s">
        <v>281</v>
      </c>
      <c r="U506" s="23" t="s">
        <v>283</v>
      </c>
      <c r="V506" s="23" t="s">
        <v>1698</v>
      </c>
      <c r="W506" s="23">
        <v>41995</v>
      </c>
      <c r="X506" s="23" t="s">
        <v>185</v>
      </c>
      <c r="Y506" s="23">
        <v>211019</v>
      </c>
      <c r="Z506" s="23"/>
      <c r="AA506" s="23">
        <v>41995</v>
      </c>
      <c r="AB506" s="23">
        <v>-211019</v>
      </c>
    </row>
    <row r="507" spans="1:28" x14ac:dyDescent="0.25">
      <c r="A507" s="23" t="s">
        <v>454</v>
      </c>
      <c r="B507" s="23">
        <v>200000000</v>
      </c>
      <c r="C507" s="26">
        <v>41859.354780092595</v>
      </c>
      <c r="D507" s="26">
        <v>41933.542997685188</v>
      </c>
      <c r="E507" s="26"/>
      <c r="F507" s="23">
        <v>0</v>
      </c>
      <c r="G507" s="23">
        <v>1</v>
      </c>
      <c r="H507" s="23">
        <v>200000000</v>
      </c>
      <c r="I507" s="23" t="s">
        <v>2717</v>
      </c>
      <c r="J507" s="23">
        <v>200000001</v>
      </c>
      <c r="K507" s="23"/>
      <c r="L507" s="23" t="s">
        <v>454</v>
      </c>
      <c r="M507" s="23" t="s">
        <v>455</v>
      </c>
      <c r="N507" s="23" t="s">
        <v>377</v>
      </c>
      <c r="O507" s="23" t="s">
        <v>341</v>
      </c>
      <c r="P507" s="23" t="s">
        <v>853</v>
      </c>
      <c r="Q507" s="23"/>
      <c r="R507" s="26"/>
      <c r="S507" s="23">
        <v>113414.08</v>
      </c>
      <c r="T507" s="23" t="s">
        <v>281</v>
      </c>
      <c r="U507" s="23" t="s">
        <v>283</v>
      </c>
      <c r="V507" s="23" t="s">
        <v>1698</v>
      </c>
      <c r="W507" s="23"/>
      <c r="X507" s="23" t="s">
        <v>185</v>
      </c>
      <c r="Y507" s="23">
        <v>113414.08</v>
      </c>
      <c r="Z507" s="23"/>
      <c r="AA507" s="23"/>
      <c r="AB507" s="23">
        <v>-113414.08</v>
      </c>
    </row>
    <row r="508" spans="1:28" x14ac:dyDescent="0.25">
      <c r="A508" s="23" t="s">
        <v>1160</v>
      </c>
      <c r="B508" s="23">
        <v>200000000</v>
      </c>
      <c r="C508" s="26">
        <v>41876.280902777777</v>
      </c>
      <c r="D508" s="26">
        <v>41933.542928240742</v>
      </c>
      <c r="E508" s="26"/>
      <c r="F508" s="23">
        <v>0</v>
      </c>
      <c r="G508" s="23">
        <v>1</v>
      </c>
      <c r="H508" s="23">
        <v>200000003</v>
      </c>
      <c r="I508" s="23" t="s">
        <v>1161</v>
      </c>
      <c r="J508" s="23">
        <v>200000001</v>
      </c>
      <c r="K508" s="23"/>
      <c r="L508" s="23" t="s">
        <v>1160</v>
      </c>
      <c r="M508" s="23" t="s">
        <v>1092</v>
      </c>
      <c r="N508" s="23" t="s">
        <v>617</v>
      </c>
      <c r="O508" s="23" t="s">
        <v>324</v>
      </c>
      <c r="P508" s="23" t="s">
        <v>1410</v>
      </c>
      <c r="Q508" s="23"/>
      <c r="R508" s="26"/>
      <c r="S508" s="23">
        <v>114941.8</v>
      </c>
      <c r="T508" s="23" t="s">
        <v>281</v>
      </c>
      <c r="U508" s="23" t="s">
        <v>283</v>
      </c>
      <c r="V508" s="23" t="s">
        <v>1699</v>
      </c>
      <c r="W508" s="23"/>
      <c r="X508" s="23" t="s">
        <v>185</v>
      </c>
      <c r="Y508" s="23">
        <v>114941.8</v>
      </c>
      <c r="Z508" s="23"/>
      <c r="AA508" s="23"/>
      <c r="AB508" s="23">
        <v>-114941.8</v>
      </c>
    </row>
    <row r="509" spans="1:28" x14ac:dyDescent="0.25">
      <c r="A509" s="23" t="s">
        <v>572</v>
      </c>
      <c r="B509" s="23">
        <v>200000000</v>
      </c>
      <c r="C509" s="26">
        <v>41845.488888888889</v>
      </c>
      <c r="D509" s="26">
        <v>41933.543020833335</v>
      </c>
      <c r="E509" s="26"/>
      <c r="F509" s="23">
        <v>0</v>
      </c>
      <c r="G509" s="23">
        <v>1</v>
      </c>
      <c r="H509" s="23">
        <v>200000000</v>
      </c>
      <c r="I509" s="23" t="s">
        <v>573</v>
      </c>
      <c r="J509" s="23">
        <v>200000001</v>
      </c>
      <c r="K509" s="23"/>
      <c r="L509" s="23" t="s">
        <v>572</v>
      </c>
      <c r="M509" s="23" t="s">
        <v>574</v>
      </c>
      <c r="N509" s="23" t="s">
        <v>536</v>
      </c>
      <c r="O509" s="23" t="s">
        <v>264</v>
      </c>
      <c r="P509" s="23" t="s">
        <v>670</v>
      </c>
      <c r="Q509" s="23"/>
      <c r="R509" s="26">
        <v>41843.833333333336</v>
      </c>
      <c r="S509" s="23">
        <v>48140.01</v>
      </c>
      <c r="T509" s="23" t="s">
        <v>281</v>
      </c>
      <c r="U509" s="23" t="s">
        <v>283</v>
      </c>
      <c r="V509" s="23" t="s">
        <v>1698</v>
      </c>
      <c r="W509" s="23">
        <v>41844</v>
      </c>
      <c r="X509" s="23" t="s">
        <v>185</v>
      </c>
      <c r="Y509" s="23">
        <v>48140.01</v>
      </c>
      <c r="Z509" s="23"/>
      <c r="AA509" s="23">
        <v>41844</v>
      </c>
      <c r="AB509" s="23">
        <v>-48140.01</v>
      </c>
    </row>
    <row r="510" spans="1:28" x14ac:dyDescent="0.25">
      <c r="A510" s="23" t="s">
        <v>1827</v>
      </c>
      <c r="B510" s="23">
        <v>200000000</v>
      </c>
      <c r="C510" s="26">
        <v>41915.466747685183</v>
      </c>
      <c r="D510" s="26">
        <v>41933.542847222219</v>
      </c>
      <c r="E510" s="26"/>
      <c r="F510" s="23">
        <v>0</v>
      </c>
      <c r="G510" s="23">
        <v>1</v>
      </c>
      <c r="H510" s="23">
        <v>200000003</v>
      </c>
      <c r="I510" s="23" t="s">
        <v>1233</v>
      </c>
      <c r="J510" s="23">
        <v>200000001</v>
      </c>
      <c r="K510" s="23"/>
      <c r="L510" s="23" t="s">
        <v>1827</v>
      </c>
      <c r="M510" s="23" t="s">
        <v>1828</v>
      </c>
      <c r="N510" s="23" t="s">
        <v>395</v>
      </c>
      <c r="O510" s="23" t="s">
        <v>322</v>
      </c>
      <c r="P510" s="23" t="s">
        <v>1911</v>
      </c>
      <c r="Q510" s="23"/>
      <c r="R510" s="26">
        <v>41911.833333333336</v>
      </c>
      <c r="S510" s="23">
        <v>1899.8</v>
      </c>
      <c r="T510" s="23" t="s">
        <v>281</v>
      </c>
      <c r="U510" s="23" t="s">
        <v>283</v>
      </c>
      <c r="V510" s="23" t="s">
        <v>1699</v>
      </c>
      <c r="W510" s="23">
        <v>41912</v>
      </c>
      <c r="X510" s="23" t="s">
        <v>185</v>
      </c>
      <c r="Y510" s="23">
        <v>1899.8</v>
      </c>
      <c r="Z510" s="23"/>
      <c r="AA510" s="23">
        <v>41912</v>
      </c>
      <c r="AB510" s="23">
        <v>-1899.8</v>
      </c>
    </row>
    <row r="511" spans="1:28" x14ac:dyDescent="0.25">
      <c r="A511" s="23" t="s">
        <v>1774</v>
      </c>
      <c r="B511" s="23">
        <v>200000001</v>
      </c>
      <c r="C511" s="26">
        <v>41914.523136574076</v>
      </c>
      <c r="D511" s="26">
        <v>41933.569537037038</v>
      </c>
      <c r="E511" s="26"/>
      <c r="F511" s="23">
        <v>0</v>
      </c>
      <c r="G511" s="23">
        <v>1</v>
      </c>
      <c r="H511" s="23">
        <v>200000000</v>
      </c>
      <c r="I511" s="23" t="s">
        <v>1775</v>
      </c>
      <c r="J511" s="23">
        <v>200000000</v>
      </c>
      <c r="K511" s="23"/>
      <c r="L511" s="23" t="s">
        <v>1774</v>
      </c>
      <c r="M511" s="23" t="s">
        <v>1776</v>
      </c>
      <c r="N511" s="23" t="s">
        <v>447</v>
      </c>
      <c r="O511" s="23" t="s">
        <v>294</v>
      </c>
      <c r="P511" s="23" t="s">
        <v>1777</v>
      </c>
      <c r="Q511" s="23"/>
      <c r="R511" s="26">
        <v>41742.833333333336</v>
      </c>
      <c r="S511" s="23">
        <v>42412</v>
      </c>
      <c r="T511" s="23" t="s">
        <v>280</v>
      </c>
      <c r="U511" s="23" t="s">
        <v>282</v>
      </c>
      <c r="V511" s="23" t="s">
        <v>1698</v>
      </c>
      <c r="W511" s="23">
        <v>41743</v>
      </c>
      <c r="X511" s="23" t="s">
        <v>181</v>
      </c>
      <c r="Y511" s="23"/>
      <c r="Z511" s="23">
        <v>42412</v>
      </c>
      <c r="AA511" s="23">
        <v>41743</v>
      </c>
      <c r="AB511" s="23">
        <v>42412</v>
      </c>
    </row>
    <row r="512" spans="1:28" x14ac:dyDescent="0.25">
      <c r="A512" s="23" t="s">
        <v>1770</v>
      </c>
      <c r="B512" s="23">
        <v>200000001</v>
      </c>
      <c r="C512" s="26">
        <v>41884.490312499998</v>
      </c>
      <c r="D512" s="26">
        <v>41933.569386574076</v>
      </c>
      <c r="E512" s="26"/>
      <c r="F512" s="23">
        <v>0</v>
      </c>
      <c r="G512" s="23">
        <v>1</v>
      </c>
      <c r="H512" s="23">
        <v>200000003</v>
      </c>
      <c r="I512" s="23" t="s">
        <v>1771</v>
      </c>
      <c r="J512" s="23">
        <v>200000000</v>
      </c>
      <c r="K512" s="23"/>
      <c r="L512" s="23" t="s">
        <v>1770</v>
      </c>
      <c r="M512" s="23" t="s">
        <v>1772</v>
      </c>
      <c r="N512" s="23" t="s">
        <v>2235</v>
      </c>
      <c r="O512" s="23" t="s">
        <v>2236</v>
      </c>
      <c r="P512" s="23" t="s">
        <v>2237</v>
      </c>
      <c r="Q512" s="23"/>
      <c r="R512" s="26"/>
      <c r="S512" s="23">
        <v>38995</v>
      </c>
      <c r="T512" s="23" t="s">
        <v>280</v>
      </c>
      <c r="U512" s="23" t="s">
        <v>282</v>
      </c>
      <c r="V512" s="23" t="s">
        <v>1699</v>
      </c>
      <c r="W512" s="23"/>
      <c r="X512" s="23" t="s">
        <v>181</v>
      </c>
      <c r="Y512" s="23"/>
      <c r="Z512" s="23">
        <v>38995</v>
      </c>
      <c r="AA512" s="23"/>
      <c r="AB512" s="23">
        <v>38995</v>
      </c>
    </row>
    <row r="513" spans="1:28" x14ac:dyDescent="0.25">
      <c r="A513" s="23" t="s">
        <v>2534</v>
      </c>
      <c r="B513" s="23">
        <v>200000000</v>
      </c>
      <c r="C513" s="26">
        <v>41891.403090277781</v>
      </c>
      <c r="D513" s="26">
        <v>41933.542893518519</v>
      </c>
      <c r="E513" s="26"/>
      <c r="F513" s="23">
        <v>0</v>
      </c>
      <c r="G513" s="23">
        <v>1</v>
      </c>
      <c r="H513" s="23">
        <v>200000002</v>
      </c>
      <c r="I513" s="23" t="s">
        <v>1456</v>
      </c>
      <c r="J513" s="23">
        <v>200000001</v>
      </c>
      <c r="K513" s="23"/>
      <c r="L513" s="23" t="s">
        <v>2534</v>
      </c>
      <c r="M513" s="23" t="s">
        <v>2535</v>
      </c>
      <c r="N513" s="23" t="s">
        <v>1696</v>
      </c>
      <c r="O513" s="23" t="s">
        <v>1697</v>
      </c>
      <c r="P513" s="23" t="s">
        <v>2776</v>
      </c>
      <c r="Q513" s="23"/>
      <c r="R513" s="26">
        <v>41905.833333333336</v>
      </c>
      <c r="S513" s="23">
        <v>2000</v>
      </c>
      <c r="T513" s="23" t="s">
        <v>281</v>
      </c>
      <c r="U513" s="23" t="s">
        <v>283</v>
      </c>
      <c r="V513" s="23" t="s">
        <v>287</v>
      </c>
      <c r="W513" s="23">
        <v>41906</v>
      </c>
      <c r="X513" s="23" t="s">
        <v>185</v>
      </c>
      <c r="Y513" s="23">
        <v>2000</v>
      </c>
      <c r="Z513" s="23"/>
      <c r="AA513" s="23">
        <v>41906</v>
      </c>
      <c r="AB513" s="23">
        <v>-2000</v>
      </c>
    </row>
    <row r="514" spans="1:28" x14ac:dyDescent="0.25">
      <c r="A514" s="23" t="s">
        <v>2099</v>
      </c>
      <c r="B514" s="23">
        <v>200000003</v>
      </c>
      <c r="C514" s="26">
        <v>41919.361527777779</v>
      </c>
      <c r="D514" s="26">
        <v>41933.569328703707</v>
      </c>
      <c r="E514" s="26"/>
      <c r="F514" s="23">
        <v>0</v>
      </c>
      <c r="G514" s="23">
        <v>1</v>
      </c>
      <c r="H514" s="23">
        <v>200000000</v>
      </c>
      <c r="I514" s="23" t="s">
        <v>2100</v>
      </c>
      <c r="J514" s="23">
        <v>200000001</v>
      </c>
      <c r="K514" s="23"/>
      <c r="L514" s="23" t="s">
        <v>2099</v>
      </c>
      <c r="M514" s="23" t="s">
        <v>2101</v>
      </c>
      <c r="N514" s="23" t="s">
        <v>525</v>
      </c>
      <c r="O514" s="23" t="s">
        <v>332</v>
      </c>
      <c r="P514" s="23" t="s">
        <v>2726</v>
      </c>
      <c r="Q514" s="23"/>
      <c r="R514" s="26">
        <v>41897.833333333336</v>
      </c>
      <c r="S514" s="23">
        <v>30000</v>
      </c>
      <c r="T514" s="23" t="s">
        <v>281</v>
      </c>
      <c r="U514" s="23" t="s">
        <v>284</v>
      </c>
      <c r="V514" s="23" t="s">
        <v>1698</v>
      </c>
      <c r="W514" s="23">
        <v>41898</v>
      </c>
      <c r="X514" s="23" t="s">
        <v>192</v>
      </c>
      <c r="Y514" s="23">
        <v>30000</v>
      </c>
      <c r="Z514" s="23"/>
      <c r="AA514" s="23">
        <v>41898</v>
      </c>
      <c r="AB514" s="23">
        <v>-30000</v>
      </c>
    </row>
    <row r="515" spans="1:28" x14ac:dyDescent="0.25">
      <c r="A515" s="23" t="s">
        <v>401</v>
      </c>
      <c r="B515" s="23">
        <v>200000001</v>
      </c>
      <c r="C515" s="26">
        <v>41808.822939814818</v>
      </c>
      <c r="D515" s="26">
        <v>41933.569502314815</v>
      </c>
      <c r="E515" s="26"/>
      <c r="F515" s="23">
        <v>0</v>
      </c>
      <c r="G515" s="23">
        <v>1</v>
      </c>
      <c r="H515" s="23">
        <v>200000001</v>
      </c>
      <c r="I515" s="23" t="s">
        <v>2542</v>
      </c>
      <c r="J515" s="23">
        <v>200000000</v>
      </c>
      <c r="K515" s="23"/>
      <c r="L515" s="23" t="s">
        <v>401</v>
      </c>
      <c r="M515" s="23" t="s">
        <v>402</v>
      </c>
      <c r="N515" s="23" t="s">
        <v>403</v>
      </c>
      <c r="O515" s="23" t="s">
        <v>259</v>
      </c>
      <c r="P515" s="23" t="s">
        <v>404</v>
      </c>
      <c r="Q515" s="23">
        <v>100</v>
      </c>
      <c r="R515" s="26">
        <v>41850.833333333336</v>
      </c>
      <c r="S515" s="23">
        <v>895000</v>
      </c>
      <c r="T515" s="23" t="s">
        <v>280</v>
      </c>
      <c r="U515" s="23" t="s">
        <v>282</v>
      </c>
      <c r="V515" s="23" t="s">
        <v>1702</v>
      </c>
      <c r="W515" s="23">
        <v>41851</v>
      </c>
      <c r="X515" s="23" t="s">
        <v>181</v>
      </c>
      <c r="Y515" s="23"/>
      <c r="Z515" s="23">
        <v>895000</v>
      </c>
      <c r="AA515" s="23">
        <v>41851</v>
      </c>
      <c r="AB515" s="23">
        <v>895000</v>
      </c>
    </row>
    <row r="516" spans="1:28" x14ac:dyDescent="0.25">
      <c r="A516" s="23" t="s">
        <v>2170</v>
      </c>
      <c r="B516" s="23">
        <v>200000001</v>
      </c>
      <c r="C516" s="26">
        <v>41905.856724537036</v>
      </c>
      <c r="D516" s="26">
        <v>41933.569351851853</v>
      </c>
      <c r="E516" s="26"/>
      <c r="F516" s="23">
        <v>0</v>
      </c>
      <c r="G516" s="23">
        <v>1</v>
      </c>
      <c r="H516" s="23">
        <v>200000003</v>
      </c>
      <c r="I516" s="23" t="s">
        <v>2171</v>
      </c>
      <c r="J516" s="23">
        <v>200000000</v>
      </c>
      <c r="K516" s="23"/>
      <c r="L516" s="23" t="s">
        <v>2170</v>
      </c>
      <c r="M516" s="23" t="s">
        <v>2172</v>
      </c>
      <c r="N516" s="23" t="s">
        <v>436</v>
      </c>
      <c r="O516" s="23" t="s">
        <v>309</v>
      </c>
      <c r="P516" s="23" t="s">
        <v>2173</v>
      </c>
      <c r="Q516" s="23"/>
      <c r="R516" s="26">
        <v>41900.833333333336</v>
      </c>
      <c r="S516" s="23">
        <v>144840</v>
      </c>
      <c r="T516" s="23" t="s">
        <v>280</v>
      </c>
      <c r="U516" s="23" t="s">
        <v>282</v>
      </c>
      <c r="V516" s="23" t="s">
        <v>1699</v>
      </c>
      <c r="W516" s="23">
        <v>41901</v>
      </c>
      <c r="X516" s="23" t="s">
        <v>181</v>
      </c>
      <c r="Y516" s="23"/>
      <c r="Z516" s="23">
        <v>144840</v>
      </c>
      <c r="AA516" s="23">
        <v>41901</v>
      </c>
      <c r="AB516" s="23">
        <v>144840</v>
      </c>
    </row>
    <row r="517" spans="1:28" x14ac:dyDescent="0.25">
      <c r="A517" s="23" t="s">
        <v>2067</v>
      </c>
      <c r="B517" s="23">
        <v>200000001</v>
      </c>
      <c r="C517" s="26">
        <v>41949.3596412037</v>
      </c>
      <c r="D517" s="26">
        <v>41949.3596412037</v>
      </c>
      <c r="E517" s="26"/>
      <c r="F517" s="23">
        <v>0</v>
      </c>
      <c r="G517" s="23">
        <v>1</v>
      </c>
      <c r="H517" s="23">
        <v>100000000</v>
      </c>
      <c r="I517" s="23" t="s">
        <v>2068</v>
      </c>
      <c r="J517" s="23">
        <v>200000000</v>
      </c>
      <c r="K517" s="23"/>
      <c r="L517" s="23" t="s">
        <v>2067</v>
      </c>
      <c r="M517" s="23" t="s">
        <v>607</v>
      </c>
      <c r="N517" s="23" t="s">
        <v>3368</v>
      </c>
      <c r="O517" s="23" t="s">
        <v>3369</v>
      </c>
      <c r="P517" s="23" t="s">
        <v>3400</v>
      </c>
      <c r="Q517" s="23"/>
      <c r="R517" s="26">
        <v>41987.833333333336</v>
      </c>
      <c r="S517" s="23">
        <v>125918</v>
      </c>
      <c r="T517" s="23" t="s">
        <v>280</v>
      </c>
      <c r="U517" s="23" t="s">
        <v>282</v>
      </c>
      <c r="V517" s="23" t="s">
        <v>1701</v>
      </c>
      <c r="W517" s="23">
        <v>41988</v>
      </c>
      <c r="X517" s="23" t="s">
        <v>181</v>
      </c>
      <c r="Y517" s="23"/>
      <c r="Z517" s="23">
        <v>125918</v>
      </c>
      <c r="AA517" s="23">
        <v>41988</v>
      </c>
      <c r="AB517" s="23">
        <v>125918</v>
      </c>
    </row>
    <row r="518" spans="1:28" x14ac:dyDescent="0.25">
      <c r="A518" s="23" t="s">
        <v>2722</v>
      </c>
      <c r="B518" s="23">
        <v>200000000</v>
      </c>
      <c r="C518" s="26">
        <v>41914.576678240737</v>
      </c>
      <c r="D518" s="26">
        <v>41933.542847222219</v>
      </c>
      <c r="E518" s="26"/>
      <c r="F518" s="23">
        <v>0</v>
      </c>
      <c r="G518" s="23">
        <v>1</v>
      </c>
      <c r="H518" s="23">
        <v>200000000</v>
      </c>
      <c r="I518" s="23" t="s">
        <v>2723</v>
      </c>
      <c r="J518" s="23">
        <v>200000001</v>
      </c>
      <c r="K518" s="23"/>
      <c r="L518" s="23" t="s">
        <v>2722</v>
      </c>
      <c r="M518" s="23" t="s">
        <v>2724</v>
      </c>
      <c r="N518" s="23" t="s">
        <v>1814</v>
      </c>
      <c r="O518" s="23" t="s">
        <v>1815</v>
      </c>
      <c r="P518" s="23" t="s">
        <v>2740</v>
      </c>
      <c r="Q518" s="23"/>
      <c r="R518" s="26">
        <v>41794.833333333336</v>
      </c>
      <c r="S518" s="23">
        <v>13659.77</v>
      </c>
      <c r="T518" s="23" t="s">
        <v>281</v>
      </c>
      <c r="U518" s="23" t="s">
        <v>283</v>
      </c>
      <c r="V518" s="23" t="s">
        <v>1698</v>
      </c>
      <c r="W518" s="23">
        <v>41795</v>
      </c>
      <c r="X518" s="23" t="s">
        <v>185</v>
      </c>
      <c r="Y518" s="23">
        <v>13659.77</v>
      </c>
      <c r="Z518" s="23"/>
      <c r="AA518" s="23">
        <v>41795</v>
      </c>
      <c r="AB518" s="23">
        <v>-13659.77</v>
      </c>
    </row>
    <row r="519" spans="1:28" x14ac:dyDescent="0.25">
      <c r="A519" s="23" t="s">
        <v>2936</v>
      </c>
      <c r="B519" s="23">
        <v>200000000</v>
      </c>
      <c r="C519" s="26">
        <v>41936.515439814815</v>
      </c>
      <c r="D519" s="26">
        <v>41949.254641203705</v>
      </c>
      <c r="E519" s="26"/>
      <c r="F519" s="23">
        <v>0</v>
      </c>
      <c r="G519" s="23">
        <v>1</v>
      </c>
      <c r="H519" s="23">
        <v>200000003</v>
      </c>
      <c r="I519" s="23" t="s">
        <v>3166</v>
      </c>
      <c r="J519" s="23">
        <v>200000001</v>
      </c>
      <c r="K519" s="23"/>
      <c r="L519" s="23" t="s">
        <v>2936</v>
      </c>
      <c r="M519" s="23" t="s">
        <v>2937</v>
      </c>
      <c r="N519" s="23" t="s">
        <v>395</v>
      </c>
      <c r="O519" s="23" t="s">
        <v>322</v>
      </c>
      <c r="P519" s="23" t="s">
        <v>3167</v>
      </c>
      <c r="Q519" s="23"/>
      <c r="R519" s="26">
        <v>41941.833333333336</v>
      </c>
      <c r="S519" s="23">
        <v>780</v>
      </c>
      <c r="T519" s="23" t="s">
        <v>281</v>
      </c>
      <c r="U519" s="23" t="s">
        <v>283</v>
      </c>
      <c r="V519" s="23" t="s">
        <v>1699</v>
      </c>
      <c r="W519" s="23">
        <v>41942</v>
      </c>
      <c r="X519" s="23" t="s">
        <v>185</v>
      </c>
      <c r="Y519" s="23">
        <v>780</v>
      </c>
      <c r="Z519" s="23"/>
      <c r="AA519" s="23">
        <v>41942</v>
      </c>
      <c r="AB519" s="23">
        <v>-780</v>
      </c>
    </row>
    <row r="520" spans="1:28" x14ac:dyDescent="0.25">
      <c r="A520" s="23" t="s">
        <v>572</v>
      </c>
      <c r="B520" s="23">
        <v>200000001</v>
      </c>
      <c r="C520" s="26">
        <v>41845.486550925925</v>
      </c>
      <c r="D520" s="26">
        <v>41933.569467592592</v>
      </c>
      <c r="E520" s="26"/>
      <c r="F520" s="23">
        <v>0</v>
      </c>
      <c r="G520" s="23">
        <v>1</v>
      </c>
      <c r="H520" s="23">
        <v>200000000</v>
      </c>
      <c r="I520" s="23" t="s">
        <v>573</v>
      </c>
      <c r="J520" s="23">
        <v>200000000</v>
      </c>
      <c r="K520" s="23"/>
      <c r="L520" s="23" t="s">
        <v>572</v>
      </c>
      <c r="M520" s="23" t="s">
        <v>574</v>
      </c>
      <c r="N520" s="23" t="s">
        <v>536</v>
      </c>
      <c r="O520" s="23" t="s">
        <v>264</v>
      </c>
      <c r="P520" s="23" t="s">
        <v>721</v>
      </c>
      <c r="Q520" s="23"/>
      <c r="R520" s="26">
        <v>41836.833333333336</v>
      </c>
      <c r="S520" s="23">
        <v>419082</v>
      </c>
      <c r="T520" s="23" t="s">
        <v>280</v>
      </c>
      <c r="U520" s="23" t="s">
        <v>282</v>
      </c>
      <c r="V520" s="23" t="s">
        <v>1698</v>
      </c>
      <c r="W520" s="23">
        <v>41837</v>
      </c>
      <c r="X520" s="23" t="s">
        <v>181</v>
      </c>
      <c r="Y520" s="23"/>
      <c r="Z520" s="23">
        <v>419082</v>
      </c>
      <c r="AA520" s="23">
        <v>41837</v>
      </c>
      <c r="AB520" s="23">
        <v>419082</v>
      </c>
    </row>
    <row r="521" spans="1:28" x14ac:dyDescent="0.25">
      <c r="A521" s="23" t="s">
        <v>970</v>
      </c>
      <c r="B521" s="23">
        <v>200000000</v>
      </c>
      <c r="C521" s="26">
        <v>41866.506064814814</v>
      </c>
      <c r="D521" s="26">
        <v>41933.542986111112</v>
      </c>
      <c r="E521" s="26"/>
      <c r="F521" s="23">
        <v>0</v>
      </c>
      <c r="G521" s="23">
        <v>1</v>
      </c>
      <c r="H521" s="23">
        <v>200000000</v>
      </c>
      <c r="I521" s="23" t="s">
        <v>971</v>
      </c>
      <c r="J521" s="23">
        <v>200000001</v>
      </c>
      <c r="K521" s="23"/>
      <c r="L521" s="23" t="s">
        <v>970</v>
      </c>
      <c r="M521" s="23" t="s">
        <v>444</v>
      </c>
      <c r="N521" s="23" t="s">
        <v>395</v>
      </c>
      <c r="O521" s="23" t="s">
        <v>322</v>
      </c>
      <c r="P521" s="23" t="s">
        <v>997</v>
      </c>
      <c r="Q521" s="23"/>
      <c r="R521" s="26"/>
      <c r="S521" s="23">
        <v>32219.4</v>
      </c>
      <c r="T521" s="23" t="s">
        <v>281</v>
      </c>
      <c r="U521" s="23" t="s">
        <v>283</v>
      </c>
      <c r="V521" s="23" t="s">
        <v>1698</v>
      </c>
      <c r="W521" s="23"/>
      <c r="X521" s="23" t="s">
        <v>185</v>
      </c>
      <c r="Y521" s="23">
        <v>32219.4</v>
      </c>
      <c r="Z521" s="23"/>
      <c r="AA521" s="23"/>
      <c r="AB521" s="23">
        <v>-32219.4</v>
      </c>
    </row>
    <row r="522" spans="1:28" x14ac:dyDescent="0.25">
      <c r="A522" s="23" t="s">
        <v>477</v>
      </c>
      <c r="B522" s="23">
        <v>200000003</v>
      </c>
      <c r="C522" s="26">
        <v>41856.240486111114</v>
      </c>
      <c r="D522" s="26">
        <v>41933.569502314815</v>
      </c>
      <c r="E522" s="26"/>
      <c r="F522" s="23">
        <v>0</v>
      </c>
      <c r="G522" s="23">
        <v>1</v>
      </c>
      <c r="H522" s="23">
        <v>200000000</v>
      </c>
      <c r="I522" s="23" t="s">
        <v>478</v>
      </c>
      <c r="J522" s="23">
        <v>200000001</v>
      </c>
      <c r="K522" s="23"/>
      <c r="L522" s="23" t="s">
        <v>477</v>
      </c>
      <c r="M522" s="23" t="s">
        <v>1821</v>
      </c>
      <c r="N522" s="23" t="s">
        <v>479</v>
      </c>
      <c r="O522" s="23" t="s">
        <v>261</v>
      </c>
      <c r="P522" s="23" t="s">
        <v>737</v>
      </c>
      <c r="Q522" s="23"/>
      <c r="R522" s="26"/>
      <c r="S522" s="23">
        <v>1988</v>
      </c>
      <c r="T522" s="23" t="s">
        <v>281</v>
      </c>
      <c r="U522" s="23" t="s">
        <v>284</v>
      </c>
      <c r="V522" s="23" t="s">
        <v>1698</v>
      </c>
      <c r="W522" s="23"/>
      <c r="X522" s="23" t="s">
        <v>192</v>
      </c>
      <c r="Y522" s="23">
        <v>1988</v>
      </c>
      <c r="Z522" s="23"/>
      <c r="AA522" s="23"/>
      <c r="AB522" s="23">
        <v>-1988</v>
      </c>
    </row>
    <row r="523" spans="1:28" x14ac:dyDescent="0.25">
      <c r="A523" s="23" t="s">
        <v>1205</v>
      </c>
      <c r="B523" s="23">
        <v>200000001</v>
      </c>
      <c r="C523" s="26">
        <v>41870.449814814812</v>
      </c>
      <c r="D523" s="26">
        <v>41933.569432870368</v>
      </c>
      <c r="E523" s="26"/>
      <c r="F523" s="23">
        <v>0</v>
      </c>
      <c r="G523" s="23">
        <v>1</v>
      </c>
      <c r="H523" s="23">
        <v>200000000</v>
      </c>
      <c r="I523" s="23" t="s">
        <v>1206</v>
      </c>
      <c r="J523" s="23">
        <v>200000000</v>
      </c>
      <c r="K523" s="23"/>
      <c r="L523" s="23" t="s">
        <v>1205</v>
      </c>
      <c r="M523" s="23" t="s">
        <v>1207</v>
      </c>
      <c r="N523" s="23" t="s">
        <v>536</v>
      </c>
      <c r="O523" s="23" t="s">
        <v>264</v>
      </c>
      <c r="P523" s="23" t="s">
        <v>1208</v>
      </c>
      <c r="Q523" s="23"/>
      <c r="R523" s="26">
        <v>41724.833333333336</v>
      </c>
      <c r="S523" s="23">
        <v>1040</v>
      </c>
      <c r="T523" s="23" t="s">
        <v>280</v>
      </c>
      <c r="U523" s="23" t="s">
        <v>282</v>
      </c>
      <c r="V523" s="23" t="s">
        <v>1698</v>
      </c>
      <c r="W523" s="23">
        <v>41725</v>
      </c>
      <c r="X523" s="23" t="s">
        <v>181</v>
      </c>
      <c r="Y523" s="23"/>
      <c r="Z523" s="23">
        <v>1040</v>
      </c>
      <c r="AA523" s="23">
        <v>41725</v>
      </c>
      <c r="AB523" s="23">
        <v>1040</v>
      </c>
    </row>
    <row r="524" spans="1:28" x14ac:dyDescent="0.25">
      <c r="A524" s="23" t="s">
        <v>3295</v>
      </c>
      <c r="B524" s="23">
        <v>200000001</v>
      </c>
      <c r="C524" s="26">
        <v>41942.531388888892</v>
      </c>
      <c r="D524" s="26">
        <v>41942.531388888892</v>
      </c>
      <c r="E524" s="26"/>
      <c r="F524" s="23">
        <v>0</v>
      </c>
      <c r="G524" s="23">
        <v>1</v>
      </c>
      <c r="H524" s="23">
        <v>100000000</v>
      </c>
      <c r="I524" s="23" t="s">
        <v>3296</v>
      </c>
      <c r="J524" s="23">
        <v>200000000</v>
      </c>
      <c r="K524" s="23"/>
      <c r="L524" s="23" t="s">
        <v>3295</v>
      </c>
      <c r="M524" s="23" t="s">
        <v>444</v>
      </c>
      <c r="N524" s="23" t="s">
        <v>3297</v>
      </c>
      <c r="O524" s="23" t="s">
        <v>3298</v>
      </c>
      <c r="P524" s="23" t="s">
        <v>3299</v>
      </c>
      <c r="Q524" s="23"/>
      <c r="R524" s="26">
        <v>41948.833333333336</v>
      </c>
      <c r="S524" s="23">
        <v>24640</v>
      </c>
      <c r="T524" s="23" t="s">
        <v>280</v>
      </c>
      <c r="U524" s="23" t="s">
        <v>282</v>
      </c>
      <c r="V524" s="23" t="s">
        <v>1701</v>
      </c>
      <c r="W524" s="23">
        <v>41949</v>
      </c>
      <c r="X524" s="23" t="s">
        <v>181</v>
      </c>
      <c r="Y524" s="23"/>
      <c r="Z524" s="23">
        <v>24640</v>
      </c>
      <c r="AA524" s="23">
        <v>41949</v>
      </c>
      <c r="AB524" s="23">
        <v>24640</v>
      </c>
    </row>
    <row r="525" spans="1:28" x14ac:dyDescent="0.25">
      <c r="A525" s="23" t="s">
        <v>2401</v>
      </c>
      <c r="B525" s="23">
        <v>200000000</v>
      </c>
      <c r="C525" s="26">
        <v>41884.510069444441</v>
      </c>
      <c r="D525" s="26">
        <v>41933.542905092596</v>
      </c>
      <c r="E525" s="26"/>
      <c r="F525" s="23">
        <v>0</v>
      </c>
      <c r="G525" s="23">
        <v>1</v>
      </c>
      <c r="H525" s="23">
        <v>200000003</v>
      </c>
      <c r="I525" s="23" t="s">
        <v>2402</v>
      </c>
      <c r="J525" s="23">
        <v>200000001</v>
      </c>
      <c r="K525" s="23"/>
      <c r="L525" s="23" t="s">
        <v>2401</v>
      </c>
      <c r="M525" s="23" t="s">
        <v>1772</v>
      </c>
      <c r="N525" s="23" t="s">
        <v>395</v>
      </c>
      <c r="O525" s="23" t="s">
        <v>322</v>
      </c>
      <c r="P525" s="23" t="s">
        <v>2489</v>
      </c>
      <c r="Q525" s="23"/>
      <c r="R525" s="26"/>
      <c r="S525" s="23">
        <v>8599.5</v>
      </c>
      <c r="T525" s="23" t="s">
        <v>281</v>
      </c>
      <c r="U525" s="23" t="s">
        <v>283</v>
      </c>
      <c r="V525" s="23" t="s">
        <v>1699</v>
      </c>
      <c r="W525" s="23"/>
      <c r="X525" s="23" t="s">
        <v>185</v>
      </c>
      <c r="Y525" s="23">
        <v>8599.5</v>
      </c>
      <c r="Z525" s="23"/>
      <c r="AA525" s="23"/>
      <c r="AB525" s="23">
        <v>-8599.5</v>
      </c>
    </row>
    <row r="526" spans="1:28" x14ac:dyDescent="0.25">
      <c r="A526" s="23" t="s">
        <v>1843</v>
      </c>
      <c r="B526" s="23">
        <v>200000005</v>
      </c>
      <c r="C526" s="26">
        <v>41918.478645833333</v>
      </c>
      <c r="D526" s="26">
        <v>41933.569328703707</v>
      </c>
      <c r="E526" s="26"/>
      <c r="F526" s="23">
        <v>0</v>
      </c>
      <c r="G526" s="23">
        <v>1</v>
      </c>
      <c r="H526" s="23">
        <v>200000006</v>
      </c>
      <c r="I526" s="23" t="s">
        <v>1844</v>
      </c>
      <c r="J526" s="23">
        <v>200000000</v>
      </c>
      <c r="K526" s="23"/>
      <c r="L526" s="23" t="s">
        <v>1843</v>
      </c>
      <c r="M526" s="23" t="s">
        <v>1845</v>
      </c>
      <c r="N526" s="23" t="s">
        <v>1800</v>
      </c>
      <c r="O526" s="23" t="s">
        <v>1801</v>
      </c>
      <c r="P526" s="23" t="s">
        <v>2629</v>
      </c>
      <c r="Q526" s="23"/>
      <c r="R526" s="26">
        <v>41949.833333333336</v>
      </c>
      <c r="S526" s="23">
        <v>35940</v>
      </c>
      <c r="T526" s="23" t="s">
        <v>280</v>
      </c>
      <c r="U526" s="23" t="s">
        <v>1703</v>
      </c>
      <c r="V526" s="23" t="s">
        <v>1706</v>
      </c>
      <c r="W526" s="23">
        <v>41950</v>
      </c>
      <c r="X526" s="23" t="s">
        <v>1694</v>
      </c>
      <c r="Y526" s="23"/>
      <c r="Z526" s="23">
        <v>32346</v>
      </c>
      <c r="AA526" s="23">
        <v>41950</v>
      </c>
      <c r="AB526" s="23">
        <v>35940</v>
      </c>
    </row>
    <row r="527" spans="1:28" x14ac:dyDescent="0.25">
      <c r="A527" s="23" t="s">
        <v>1797</v>
      </c>
      <c r="B527" s="23">
        <v>200000005</v>
      </c>
      <c r="C527" s="26">
        <v>41892.495821759258</v>
      </c>
      <c r="D527" s="26">
        <v>41933.569490740738</v>
      </c>
      <c r="E527" s="26"/>
      <c r="F527" s="23">
        <v>0</v>
      </c>
      <c r="G527" s="23">
        <v>1</v>
      </c>
      <c r="H527" s="23">
        <v>200000006</v>
      </c>
      <c r="I527" s="23" t="s">
        <v>1798</v>
      </c>
      <c r="J527" s="23">
        <v>200000000</v>
      </c>
      <c r="K527" s="23"/>
      <c r="L527" s="23" t="s">
        <v>1797</v>
      </c>
      <c r="M527" s="23" t="s">
        <v>1799</v>
      </c>
      <c r="N527" s="23" t="s">
        <v>1800</v>
      </c>
      <c r="O527" s="23" t="s">
        <v>1801</v>
      </c>
      <c r="P527" s="23" t="s">
        <v>1802</v>
      </c>
      <c r="Q527" s="23"/>
      <c r="R527" s="26">
        <v>41911.833333333336</v>
      </c>
      <c r="S527" s="23">
        <v>106458</v>
      </c>
      <c r="T527" s="23" t="s">
        <v>280</v>
      </c>
      <c r="U527" s="23" t="s">
        <v>1703</v>
      </c>
      <c r="V527" s="23" t="s">
        <v>1706</v>
      </c>
      <c r="W527" s="23">
        <v>41912</v>
      </c>
      <c r="X527" s="23" t="s">
        <v>1694</v>
      </c>
      <c r="Y527" s="23"/>
      <c r="Z527" s="23">
        <v>95812.2</v>
      </c>
      <c r="AA527" s="23">
        <v>41912</v>
      </c>
      <c r="AB527" s="23">
        <v>106458</v>
      </c>
    </row>
    <row r="528" spans="1:28" x14ac:dyDescent="0.25">
      <c r="A528" s="23" t="s">
        <v>2475</v>
      </c>
      <c r="B528" s="23">
        <v>200000001</v>
      </c>
      <c r="C528" s="26">
        <v>41915.428298611114</v>
      </c>
      <c r="D528" s="26">
        <v>41933.569363425922</v>
      </c>
      <c r="E528" s="26"/>
      <c r="F528" s="23">
        <v>0</v>
      </c>
      <c r="G528" s="23">
        <v>1</v>
      </c>
      <c r="H528" s="23">
        <v>200000000</v>
      </c>
      <c r="I528" s="23" t="s">
        <v>2476</v>
      </c>
      <c r="J528" s="23">
        <v>200000000</v>
      </c>
      <c r="K528" s="23"/>
      <c r="L528" s="23" t="s">
        <v>2475</v>
      </c>
      <c r="M528" s="23" t="s">
        <v>1146</v>
      </c>
      <c r="N528" s="23" t="s">
        <v>2784</v>
      </c>
      <c r="O528" s="23" t="s">
        <v>2785</v>
      </c>
      <c r="P528" s="23" t="s">
        <v>2799</v>
      </c>
      <c r="Q528" s="23"/>
      <c r="R528" s="26">
        <v>41885.833333333336</v>
      </c>
      <c r="S528" s="23">
        <v>40265</v>
      </c>
      <c r="T528" s="23" t="s">
        <v>280</v>
      </c>
      <c r="U528" s="23" t="s">
        <v>282</v>
      </c>
      <c r="V528" s="23" t="s">
        <v>1698</v>
      </c>
      <c r="W528" s="23">
        <v>41886</v>
      </c>
      <c r="X528" s="23" t="s">
        <v>181</v>
      </c>
      <c r="Y528" s="23"/>
      <c r="Z528" s="23">
        <v>40265</v>
      </c>
      <c r="AA528" s="23">
        <v>41886</v>
      </c>
      <c r="AB528" s="23">
        <v>40265</v>
      </c>
    </row>
    <row r="529" spans="1:28" x14ac:dyDescent="0.25">
      <c r="A529" s="23" t="s">
        <v>523</v>
      </c>
      <c r="B529" s="23">
        <v>200000003</v>
      </c>
      <c r="C529" s="26">
        <v>41890.435740740744</v>
      </c>
      <c r="D529" s="26">
        <v>41933.56958333333</v>
      </c>
      <c r="E529" s="26"/>
      <c r="F529" s="23">
        <v>0</v>
      </c>
      <c r="G529" s="23">
        <v>1</v>
      </c>
      <c r="H529" s="23">
        <v>200000006</v>
      </c>
      <c r="I529" s="23" t="s">
        <v>1962</v>
      </c>
      <c r="J529" s="23">
        <v>200000001</v>
      </c>
      <c r="K529" s="23"/>
      <c r="L529" s="23" t="s">
        <v>523</v>
      </c>
      <c r="M529" s="23" t="s">
        <v>524</v>
      </c>
      <c r="N529" s="23"/>
      <c r="O529" s="23"/>
      <c r="P529" s="23" t="s">
        <v>1977</v>
      </c>
      <c r="Q529" s="23"/>
      <c r="R529" s="26"/>
      <c r="S529" s="23">
        <v>3800</v>
      </c>
      <c r="T529" s="23" t="s">
        <v>281</v>
      </c>
      <c r="U529" s="23" t="s">
        <v>284</v>
      </c>
      <c r="V529" s="23" t="s">
        <v>1706</v>
      </c>
      <c r="W529" s="23"/>
      <c r="X529" s="23" t="s">
        <v>192</v>
      </c>
      <c r="Y529" s="23">
        <v>3800</v>
      </c>
      <c r="Z529" s="23"/>
      <c r="AA529" s="23"/>
      <c r="AB529" s="23">
        <v>-3800</v>
      </c>
    </row>
    <row r="530" spans="1:28" x14ac:dyDescent="0.25">
      <c r="A530" s="23" t="s">
        <v>580</v>
      </c>
      <c r="B530" s="23">
        <v>200000002</v>
      </c>
      <c r="C530" s="26">
        <v>41866.272094907406</v>
      </c>
      <c r="D530" s="26">
        <v>41933.569479166668</v>
      </c>
      <c r="E530" s="26"/>
      <c r="F530" s="23">
        <v>0</v>
      </c>
      <c r="G530" s="23">
        <v>1</v>
      </c>
      <c r="H530" s="23">
        <v>100000000</v>
      </c>
      <c r="I530" s="23" t="s">
        <v>1822</v>
      </c>
      <c r="J530" s="23">
        <v>200000001</v>
      </c>
      <c r="K530" s="23"/>
      <c r="L530" s="23" t="s">
        <v>580</v>
      </c>
      <c r="M530" s="23" t="s">
        <v>581</v>
      </c>
      <c r="N530" s="23" t="s">
        <v>541</v>
      </c>
      <c r="O530" s="23" t="s">
        <v>347</v>
      </c>
      <c r="P530" s="23" t="s">
        <v>1034</v>
      </c>
      <c r="Q530" s="23"/>
      <c r="R530" s="26">
        <v>41868.833333333336</v>
      </c>
      <c r="S530" s="23">
        <v>20500</v>
      </c>
      <c r="T530" s="23" t="s">
        <v>281</v>
      </c>
      <c r="U530" s="23" t="s">
        <v>3593</v>
      </c>
      <c r="V530" s="23" t="s">
        <v>1701</v>
      </c>
      <c r="W530" s="23">
        <v>41869</v>
      </c>
      <c r="X530" s="23" t="s">
        <v>274</v>
      </c>
      <c r="Y530" s="23">
        <v>20500</v>
      </c>
      <c r="Z530" s="23"/>
      <c r="AA530" s="23">
        <v>41869</v>
      </c>
      <c r="AB530" s="23">
        <v>-20500</v>
      </c>
    </row>
    <row r="531" spans="1:28" x14ac:dyDescent="0.25">
      <c r="A531" s="23" t="s">
        <v>1289</v>
      </c>
      <c r="B531" s="23">
        <v>200000000</v>
      </c>
      <c r="C531" s="26">
        <v>41876.284861111111</v>
      </c>
      <c r="D531" s="26">
        <v>41933.542928240742</v>
      </c>
      <c r="E531" s="26"/>
      <c r="F531" s="23">
        <v>0</v>
      </c>
      <c r="G531" s="23">
        <v>1</v>
      </c>
      <c r="H531" s="23">
        <v>200000003</v>
      </c>
      <c r="I531" s="23" t="s">
        <v>1290</v>
      </c>
      <c r="J531" s="23">
        <v>200000001</v>
      </c>
      <c r="K531" s="23"/>
      <c r="L531" s="23" t="s">
        <v>1289</v>
      </c>
      <c r="M531" s="23" t="s">
        <v>1128</v>
      </c>
      <c r="N531" s="23" t="s">
        <v>617</v>
      </c>
      <c r="O531" s="23" t="s">
        <v>324</v>
      </c>
      <c r="P531" s="23" t="s">
        <v>1657</v>
      </c>
      <c r="Q531" s="23"/>
      <c r="R531" s="26"/>
      <c r="S531" s="23">
        <v>736062.41</v>
      </c>
      <c r="T531" s="23" t="s">
        <v>281</v>
      </c>
      <c r="U531" s="23" t="s">
        <v>283</v>
      </c>
      <c r="V531" s="23" t="s">
        <v>1699</v>
      </c>
      <c r="W531" s="23"/>
      <c r="X531" s="23" t="s">
        <v>185</v>
      </c>
      <c r="Y531" s="23">
        <v>736062.41</v>
      </c>
      <c r="Z531" s="23"/>
      <c r="AA531" s="23"/>
      <c r="AB531" s="23">
        <v>-736062.41</v>
      </c>
    </row>
    <row r="532" spans="1:28" x14ac:dyDescent="0.25">
      <c r="A532" s="23" t="s">
        <v>3295</v>
      </c>
      <c r="B532" s="23">
        <v>200000000</v>
      </c>
      <c r="C532" s="26">
        <v>41943.364166666666</v>
      </c>
      <c r="D532" s="26">
        <v>41943.364166666666</v>
      </c>
      <c r="E532" s="26"/>
      <c r="F532" s="23">
        <v>0</v>
      </c>
      <c r="G532" s="23">
        <v>1</v>
      </c>
      <c r="H532" s="23">
        <v>100000000</v>
      </c>
      <c r="I532" s="23" t="s">
        <v>3296</v>
      </c>
      <c r="J532" s="23">
        <v>200000001</v>
      </c>
      <c r="K532" s="23"/>
      <c r="L532" s="23" t="s">
        <v>3295</v>
      </c>
      <c r="M532" s="23" t="s">
        <v>444</v>
      </c>
      <c r="N532" s="23" t="s">
        <v>395</v>
      </c>
      <c r="O532" s="23" t="s">
        <v>322</v>
      </c>
      <c r="P532" s="23" t="s">
        <v>3358</v>
      </c>
      <c r="Q532" s="23"/>
      <c r="R532" s="26">
        <v>41983.833333333336</v>
      </c>
      <c r="S532" s="23">
        <v>20897.8</v>
      </c>
      <c r="T532" s="23" t="s">
        <v>281</v>
      </c>
      <c r="U532" s="23" t="s">
        <v>283</v>
      </c>
      <c r="V532" s="23" t="s">
        <v>1701</v>
      </c>
      <c r="W532" s="23">
        <v>41984</v>
      </c>
      <c r="X532" s="23" t="s">
        <v>185</v>
      </c>
      <c r="Y532" s="23">
        <v>20897.8</v>
      </c>
      <c r="Z532" s="23"/>
      <c r="AA532" s="23">
        <v>41984</v>
      </c>
      <c r="AB532" s="23">
        <v>-20897.8</v>
      </c>
    </row>
    <row r="533" spans="1:28" x14ac:dyDescent="0.25">
      <c r="A533" s="23" t="s">
        <v>2646</v>
      </c>
      <c r="B533" s="23">
        <v>200000002</v>
      </c>
      <c r="C533" s="26">
        <v>41919.311041666668</v>
      </c>
      <c r="D533" s="26">
        <v>41933.56931712963</v>
      </c>
      <c r="E533" s="26"/>
      <c r="F533" s="23">
        <v>0</v>
      </c>
      <c r="G533" s="23">
        <v>1</v>
      </c>
      <c r="H533" s="23">
        <v>200000000</v>
      </c>
      <c r="I533" s="23" t="s">
        <v>2647</v>
      </c>
      <c r="J533" s="23">
        <v>200000001</v>
      </c>
      <c r="K533" s="23"/>
      <c r="L533" s="23" t="s">
        <v>2646</v>
      </c>
      <c r="M533" s="23" t="s">
        <v>2648</v>
      </c>
      <c r="N533" s="23" t="s">
        <v>946</v>
      </c>
      <c r="O533" s="23" t="s">
        <v>947</v>
      </c>
      <c r="P533" s="23" t="s">
        <v>2822</v>
      </c>
      <c r="Q533" s="23"/>
      <c r="R533" s="26">
        <v>41919.833333333336</v>
      </c>
      <c r="S533" s="23">
        <v>245000</v>
      </c>
      <c r="T533" s="23" t="s">
        <v>281</v>
      </c>
      <c r="U533" s="23" t="s">
        <v>3593</v>
      </c>
      <c r="V533" s="23" t="s">
        <v>1698</v>
      </c>
      <c r="W533" s="23">
        <v>41920</v>
      </c>
      <c r="X533" s="23" t="s">
        <v>274</v>
      </c>
      <c r="Y533" s="23">
        <v>245000</v>
      </c>
      <c r="Z533" s="23"/>
      <c r="AA533" s="23">
        <v>41920</v>
      </c>
      <c r="AB533" s="23">
        <v>-245000</v>
      </c>
    </row>
    <row r="534" spans="1:28" x14ac:dyDescent="0.25">
      <c r="A534" s="23" t="s">
        <v>1764</v>
      </c>
      <c r="B534" s="23">
        <v>200000001</v>
      </c>
      <c r="C534" s="26">
        <v>41920.47078703704</v>
      </c>
      <c r="D534" s="26">
        <v>41933.56931712963</v>
      </c>
      <c r="E534" s="26"/>
      <c r="F534" s="23">
        <v>0</v>
      </c>
      <c r="G534" s="23">
        <v>1</v>
      </c>
      <c r="H534" s="23">
        <v>200000000</v>
      </c>
      <c r="I534" s="23" t="s">
        <v>1765</v>
      </c>
      <c r="J534" s="23">
        <v>200000000</v>
      </c>
      <c r="K534" s="23"/>
      <c r="L534" s="23" t="s">
        <v>1764</v>
      </c>
      <c r="M534" s="23" t="s">
        <v>1766</v>
      </c>
      <c r="N534" s="23" t="s">
        <v>1767</v>
      </c>
      <c r="O534" s="23" t="s">
        <v>1768</v>
      </c>
      <c r="P534" s="23" t="s">
        <v>1769</v>
      </c>
      <c r="Q534" s="23"/>
      <c r="R534" s="26">
        <v>41882.833333333336</v>
      </c>
      <c r="S534" s="23">
        <v>17280</v>
      </c>
      <c r="T534" s="23" t="s">
        <v>280</v>
      </c>
      <c r="U534" s="23" t="s">
        <v>282</v>
      </c>
      <c r="V534" s="23" t="s">
        <v>1698</v>
      </c>
      <c r="W534" s="23">
        <v>41883</v>
      </c>
      <c r="X534" s="23" t="s">
        <v>181</v>
      </c>
      <c r="Y534" s="23"/>
      <c r="Z534" s="23">
        <v>17280</v>
      </c>
      <c r="AA534" s="23">
        <v>41883</v>
      </c>
      <c r="AB534" s="23">
        <v>17280</v>
      </c>
    </row>
    <row r="535" spans="1:28" x14ac:dyDescent="0.25">
      <c r="A535" s="23" t="s">
        <v>3022</v>
      </c>
      <c r="B535" s="23">
        <v>200000000</v>
      </c>
      <c r="C535" s="26">
        <v>41942.416574074072</v>
      </c>
      <c r="D535" s="26">
        <v>41942.416574074072</v>
      </c>
      <c r="E535" s="26"/>
      <c r="F535" s="23">
        <v>0</v>
      </c>
      <c r="G535" s="23">
        <v>1</v>
      </c>
      <c r="H535" s="23">
        <v>200000000</v>
      </c>
      <c r="I535" s="23" t="s">
        <v>3023</v>
      </c>
      <c r="J535" s="23">
        <v>200000001</v>
      </c>
      <c r="K535" s="23"/>
      <c r="L535" s="23" t="s">
        <v>3022</v>
      </c>
      <c r="M535" s="23" t="s">
        <v>1146</v>
      </c>
      <c r="N535" s="23" t="s">
        <v>395</v>
      </c>
      <c r="O535" s="23" t="s">
        <v>322</v>
      </c>
      <c r="P535" s="23" t="s">
        <v>3121</v>
      </c>
      <c r="Q535" s="23"/>
      <c r="R535" s="26">
        <v>41983.833333333336</v>
      </c>
      <c r="S535" s="23">
        <v>34815</v>
      </c>
      <c r="T535" s="23" t="s">
        <v>281</v>
      </c>
      <c r="U535" s="23" t="s">
        <v>283</v>
      </c>
      <c r="V535" s="23" t="s">
        <v>1698</v>
      </c>
      <c r="W535" s="23">
        <v>41984</v>
      </c>
      <c r="X535" s="23" t="s">
        <v>185</v>
      </c>
      <c r="Y535" s="23">
        <v>34815</v>
      </c>
      <c r="Z535" s="23"/>
      <c r="AA535" s="23">
        <v>41984</v>
      </c>
      <c r="AB535" s="23">
        <v>-34815</v>
      </c>
    </row>
    <row r="536" spans="1:28" x14ac:dyDescent="0.25">
      <c r="A536" s="23" t="s">
        <v>695</v>
      </c>
      <c r="B536" s="23">
        <v>200000000</v>
      </c>
      <c r="C536" s="26">
        <v>41857.590370370373</v>
      </c>
      <c r="D536" s="26">
        <v>41933.543009259258</v>
      </c>
      <c r="E536" s="26"/>
      <c r="F536" s="23">
        <v>0</v>
      </c>
      <c r="G536" s="23">
        <v>1</v>
      </c>
      <c r="H536" s="23">
        <v>100000000</v>
      </c>
      <c r="I536" s="23" t="s">
        <v>696</v>
      </c>
      <c r="J536" s="23">
        <v>200000001</v>
      </c>
      <c r="K536" s="23"/>
      <c r="L536" s="23" t="s">
        <v>695</v>
      </c>
      <c r="M536" s="23" t="s">
        <v>697</v>
      </c>
      <c r="N536" s="23" t="s">
        <v>698</v>
      </c>
      <c r="O536" s="23" t="s">
        <v>288</v>
      </c>
      <c r="P536" s="23" t="s">
        <v>933</v>
      </c>
      <c r="Q536" s="23"/>
      <c r="R536" s="26">
        <v>41848.833333333336</v>
      </c>
      <c r="S536" s="23">
        <v>18403.080000000002</v>
      </c>
      <c r="T536" s="23" t="s">
        <v>281</v>
      </c>
      <c r="U536" s="23" t="s">
        <v>283</v>
      </c>
      <c r="V536" s="23" t="s">
        <v>1701</v>
      </c>
      <c r="W536" s="23">
        <v>41849</v>
      </c>
      <c r="X536" s="23" t="s">
        <v>185</v>
      </c>
      <c r="Y536" s="23">
        <v>18403.080000000002</v>
      </c>
      <c r="Z536" s="23"/>
      <c r="AA536" s="23">
        <v>41849</v>
      </c>
      <c r="AB536" s="23">
        <v>-18403.080000000002</v>
      </c>
    </row>
    <row r="537" spans="1:28" x14ac:dyDescent="0.25">
      <c r="A537" s="23" t="s">
        <v>1306</v>
      </c>
      <c r="B537" s="23">
        <v>200000002</v>
      </c>
      <c r="C537" s="26">
        <v>41870.508090277777</v>
      </c>
      <c r="D537" s="26">
        <v>41933.569432870368</v>
      </c>
      <c r="E537" s="26"/>
      <c r="F537" s="23">
        <v>0</v>
      </c>
      <c r="G537" s="23">
        <v>1</v>
      </c>
      <c r="H537" s="23">
        <v>200000000</v>
      </c>
      <c r="I537" s="23" t="s">
        <v>1307</v>
      </c>
      <c r="J537" s="23">
        <v>200000001</v>
      </c>
      <c r="K537" s="23"/>
      <c r="L537" s="23" t="s">
        <v>1306</v>
      </c>
      <c r="M537" s="23" t="s">
        <v>1308</v>
      </c>
      <c r="N537" s="23" t="s">
        <v>946</v>
      </c>
      <c r="O537" s="23" t="s">
        <v>947</v>
      </c>
      <c r="P537" s="23" t="s">
        <v>1309</v>
      </c>
      <c r="Q537" s="23"/>
      <c r="R537" s="26">
        <v>41721.833333333336</v>
      </c>
      <c r="S537" s="23">
        <v>70000</v>
      </c>
      <c r="T537" s="23" t="s">
        <v>281</v>
      </c>
      <c r="U537" s="23" t="s">
        <v>3593</v>
      </c>
      <c r="V537" s="23" t="s">
        <v>1698</v>
      </c>
      <c r="W537" s="23">
        <v>41722</v>
      </c>
      <c r="X537" s="23" t="s">
        <v>274</v>
      </c>
      <c r="Y537" s="23">
        <v>70000</v>
      </c>
      <c r="Z537" s="23"/>
      <c r="AA537" s="23">
        <v>41722</v>
      </c>
      <c r="AB537" s="23">
        <v>-70000</v>
      </c>
    </row>
    <row r="538" spans="1:28" x14ac:dyDescent="0.25">
      <c r="A538" s="23" t="s">
        <v>580</v>
      </c>
      <c r="B538" s="23">
        <v>200000000</v>
      </c>
      <c r="C538" s="26">
        <v>41919.319340277776</v>
      </c>
      <c r="D538" s="26">
        <v>41933.543032407404</v>
      </c>
      <c r="E538" s="26"/>
      <c r="F538" s="23">
        <v>0</v>
      </c>
      <c r="G538" s="23">
        <v>1</v>
      </c>
      <c r="H538" s="23">
        <v>100000000</v>
      </c>
      <c r="I538" s="23" t="s">
        <v>1822</v>
      </c>
      <c r="J538" s="23">
        <v>200000001</v>
      </c>
      <c r="K538" s="23"/>
      <c r="L538" s="23" t="s">
        <v>580</v>
      </c>
      <c r="M538" s="23" t="s">
        <v>581</v>
      </c>
      <c r="N538" s="23" t="s">
        <v>1872</v>
      </c>
      <c r="O538" s="23" t="s">
        <v>1873</v>
      </c>
      <c r="P538" s="23" t="s">
        <v>1874</v>
      </c>
      <c r="Q538" s="23"/>
      <c r="R538" s="26">
        <v>41828.833333333336</v>
      </c>
      <c r="S538" s="23">
        <v>2360.84</v>
      </c>
      <c r="T538" s="23" t="s">
        <v>281</v>
      </c>
      <c r="U538" s="23" t="s">
        <v>283</v>
      </c>
      <c r="V538" s="23" t="s">
        <v>1701</v>
      </c>
      <c r="W538" s="23">
        <v>41829</v>
      </c>
      <c r="X538" s="23" t="s">
        <v>185</v>
      </c>
      <c r="Y538" s="23">
        <v>2360.84</v>
      </c>
      <c r="Z538" s="23"/>
      <c r="AA538" s="23">
        <v>41829</v>
      </c>
      <c r="AB538" s="23">
        <v>-2360.84</v>
      </c>
    </row>
    <row r="539" spans="1:28" x14ac:dyDescent="0.25">
      <c r="A539" s="23" t="s">
        <v>3063</v>
      </c>
      <c r="B539" s="23">
        <v>200000001</v>
      </c>
      <c r="C539" s="26">
        <v>41956.460462962961</v>
      </c>
      <c r="D539" s="26">
        <v>41956.460462962961</v>
      </c>
      <c r="E539" s="26"/>
      <c r="F539" s="23">
        <v>0</v>
      </c>
      <c r="G539" s="23">
        <v>1</v>
      </c>
      <c r="H539" s="23">
        <v>100000000</v>
      </c>
      <c r="I539" s="23" t="s">
        <v>3064</v>
      </c>
      <c r="J539" s="23">
        <v>200000000</v>
      </c>
      <c r="K539" s="23"/>
      <c r="L539" s="23" t="s">
        <v>3063</v>
      </c>
      <c r="M539" s="23" t="s">
        <v>3065</v>
      </c>
      <c r="N539" s="23" t="s">
        <v>1044</v>
      </c>
      <c r="O539" s="23" t="s">
        <v>1045</v>
      </c>
      <c r="P539" s="23" t="s">
        <v>3430</v>
      </c>
      <c r="Q539" s="23"/>
      <c r="R539" s="26">
        <v>42012.833333333336</v>
      </c>
      <c r="S539" s="23">
        <v>33184.239999999998</v>
      </c>
      <c r="T539" s="23" t="s">
        <v>280</v>
      </c>
      <c r="U539" s="23" t="s">
        <v>282</v>
      </c>
      <c r="V539" s="23" t="s">
        <v>1701</v>
      </c>
      <c r="W539" s="23">
        <v>42013</v>
      </c>
      <c r="X539" s="23" t="s">
        <v>181</v>
      </c>
      <c r="Y539" s="23"/>
      <c r="Z539" s="23">
        <v>33184.239999999998</v>
      </c>
      <c r="AA539" s="23">
        <v>42013</v>
      </c>
      <c r="AB539" s="23">
        <v>33184.239999999998</v>
      </c>
    </row>
    <row r="540" spans="1:28" x14ac:dyDescent="0.25">
      <c r="A540" s="23" t="s">
        <v>1167</v>
      </c>
      <c r="B540" s="23">
        <v>200000001</v>
      </c>
      <c r="C540" s="26">
        <v>41872.571655092594</v>
      </c>
      <c r="D540" s="26">
        <v>41933.569409722222</v>
      </c>
      <c r="E540" s="26"/>
      <c r="F540" s="23">
        <v>0</v>
      </c>
      <c r="G540" s="23">
        <v>1</v>
      </c>
      <c r="H540" s="23">
        <v>200000000</v>
      </c>
      <c r="I540" s="23" t="s">
        <v>1168</v>
      </c>
      <c r="J540" s="23">
        <v>200000000</v>
      </c>
      <c r="K540" s="23"/>
      <c r="L540" s="23" t="s">
        <v>1167</v>
      </c>
      <c r="M540" s="23" t="s">
        <v>1169</v>
      </c>
      <c r="N540" s="23" t="s">
        <v>1446</v>
      </c>
      <c r="O540" s="23" t="s">
        <v>1447</v>
      </c>
      <c r="P540" s="23" t="s">
        <v>1624</v>
      </c>
      <c r="Q540" s="23"/>
      <c r="R540" s="26"/>
      <c r="S540" s="23">
        <v>57162.58</v>
      </c>
      <c r="T540" s="23" t="s">
        <v>280</v>
      </c>
      <c r="U540" s="23" t="s">
        <v>282</v>
      </c>
      <c r="V540" s="23" t="s">
        <v>1698</v>
      </c>
      <c r="W540" s="23"/>
      <c r="X540" s="23" t="s">
        <v>181</v>
      </c>
      <c r="Y540" s="23"/>
      <c r="Z540" s="23">
        <v>57162.58</v>
      </c>
      <c r="AA540" s="23"/>
      <c r="AB540" s="23">
        <v>57162.58</v>
      </c>
    </row>
    <row r="541" spans="1:28" x14ac:dyDescent="0.25">
      <c r="A541" s="23" t="s">
        <v>3514</v>
      </c>
      <c r="B541" s="23">
        <v>200000001</v>
      </c>
      <c r="C541" s="26">
        <v>41957.325462962966</v>
      </c>
      <c r="D541" s="26">
        <v>41957.330972222226</v>
      </c>
      <c r="E541" s="26"/>
      <c r="F541" s="23">
        <v>0</v>
      </c>
      <c r="G541" s="23">
        <v>1</v>
      </c>
      <c r="H541" s="23">
        <v>200000003</v>
      </c>
      <c r="I541" s="23" t="s">
        <v>1707</v>
      </c>
      <c r="J541" s="23">
        <v>200000000</v>
      </c>
      <c r="K541" s="23"/>
      <c r="L541" s="23" t="s">
        <v>3514</v>
      </c>
      <c r="M541" s="23" t="s">
        <v>3515</v>
      </c>
      <c r="N541" s="23" t="s">
        <v>3516</v>
      </c>
      <c r="O541" s="23" t="s">
        <v>3517</v>
      </c>
      <c r="P541" s="23" t="s">
        <v>3518</v>
      </c>
      <c r="Q541" s="23"/>
      <c r="R541" s="26">
        <v>41962.833333333336</v>
      </c>
      <c r="S541" s="23">
        <v>2500</v>
      </c>
      <c r="T541" s="23" t="s">
        <v>280</v>
      </c>
      <c r="U541" s="23" t="s">
        <v>282</v>
      </c>
      <c r="V541" s="23" t="s">
        <v>1699</v>
      </c>
      <c r="W541" s="23">
        <v>41963</v>
      </c>
      <c r="X541" s="23" t="s">
        <v>181</v>
      </c>
      <c r="Y541" s="23"/>
      <c r="Z541" s="23">
        <v>2500</v>
      </c>
      <c r="AA541" s="23">
        <v>41963</v>
      </c>
      <c r="AB541" s="23">
        <v>2500</v>
      </c>
    </row>
    <row r="542" spans="1:28" x14ac:dyDescent="0.25">
      <c r="A542" s="23" t="s">
        <v>1178</v>
      </c>
      <c r="B542" s="23">
        <v>200000000</v>
      </c>
      <c r="C542" s="26">
        <v>41872.305185185185</v>
      </c>
      <c r="D542" s="26">
        <v>41933.542986111112</v>
      </c>
      <c r="E542" s="26"/>
      <c r="F542" s="23">
        <v>0</v>
      </c>
      <c r="G542" s="23">
        <v>1</v>
      </c>
      <c r="H542" s="23">
        <v>200000000</v>
      </c>
      <c r="I542" s="23" t="s">
        <v>1179</v>
      </c>
      <c r="J542" s="23">
        <v>200000001</v>
      </c>
      <c r="K542" s="23"/>
      <c r="L542" s="23" t="s">
        <v>1178</v>
      </c>
      <c r="M542" s="23" t="s">
        <v>1180</v>
      </c>
      <c r="N542" s="23" t="s">
        <v>390</v>
      </c>
      <c r="O542" s="23" t="s">
        <v>315</v>
      </c>
      <c r="P542" s="23" t="s">
        <v>1323</v>
      </c>
      <c r="Q542" s="23"/>
      <c r="R542" s="26"/>
      <c r="S542" s="23">
        <v>4361099.96</v>
      </c>
      <c r="T542" s="23" t="s">
        <v>281</v>
      </c>
      <c r="U542" s="23" t="s">
        <v>283</v>
      </c>
      <c r="V542" s="23" t="s">
        <v>1698</v>
      </c>
      <c r="W542" s="23"/>
      <c r="X542" s="23" t="s">
        <v>185</v>
      </c>
      <c r="Y542" s="23">
        <v>4361099.96</v>
      </c>
      <c r="Z542" s="23"/>
      <c r="AA542" s="23"/>
      <c r="AB542" s="23">
        <v>-4361099.96</v>
      </c>
    </row>
    <row r="543" spans="1:28" x14ac:dyDescent="0.25">
      <c r="A543" s="23" t="s">
        <v>2128</v>
      </c>
      <c r="B543" s="23">
        <v>200000003</v>
      </c>
      <c r="C543" s="26">
        <v>41905.830335648148</v>
      </c>
      <c r="D543" s="26">
        <v>41933.569351851853</v>
      </c>
      <c r="E543" s="26"/>
      <c r="F543" s="23">
        <v>0</v>
      </c>
      <c r="G543" s="23">
        <v>1</v>
      </c>
      <c r="H543" s="23">
        <v>200000003</v>
      </c>
      <c r="I543" s="23" t="s">
        <v>2129</v>
      </c>
      <c r="J543" s="23">
        <v>200000001</v>
      </c>
      <c r="K543" s="23"/>
      <c r="L543" s="23" t="s">
        <v>2128</v>
      </c>
      <c r="M543" s="23" t="s">
        <v>2130</v>
      </c>
      <c r="N543" s="23" t="s">
        <v>2131</v>
      </c>
      <c r="O543" s="23" t="s">
        <v>2132</v>
      </c>
      <c r="P543" s="23" t="s">
        <v>2791</v>
      </c>
      <c r="Q543" s="23"/>
      <c r="R543" s="26">
        <v>41892.833333333336</v>
      </c>
      <c r="S543" s="23">
        <v>1100</v>
      </c>
      <c r="T543" s="23" t="s">
        <v>281</v>
      </c>
      <c r="U543" s="23" t="s">
        <v>284</v>
      </c>
      <c r="V543" s="23" t="s">
        <v>1699</v>
      </c>
      <c r="W543" s="23">
        <v>41893</v>
      </c>
      <c r="X543" s="23" t="s">
        <v>192</v>
      </c>
      <c r="Y543" s="23">
        <v>1100</v>
      </c>
      <c r="Z543" s="23"/>
      <c r="AA543" s="23">
        <v>41893</v>
      </c>
      <c r="AB543" s="23">
        <v>-1100</v>
      </c>
    </row>
    <row r="544" spans="1:28" x14ac:dyDescent="0.25">
      <c r="A544" s="23" t="s">
        <v>3259</v>
      </c>
      <c r="B544" s="23">
        <v>200000001</v>
      </c>
      <c r="C544" s="26">
        <v>41950.282951388886</v>
      </c>
      <c r="D544" s="26">
        <v>41950.282997685186</v>
      </c>
      <c r="E544" s="26"/>
      <c r="F544" s="23">
        <v>0</v>
      </c>
      <c r="G544" s="23">
        <v>1</v>
      </c>
      <c r="H544" s="23">
        <v>200000003</v>
      </c>
      <c r="I544" s="23" t="s">
        <v>3260</v>
      </c>
      <c r="J544" s="23">
        <v>200000000</v>
      </c>
      <c r="K544" s="23"/>
      <c r="L544" s="23" t="s">
        <v>3259</v>
      </c>
      <c r="M544" s="23" t="s">
        <v>3261</v>
      </c>
      <c r="N544" s="23" t="s">
        <v>3262</v>
      </c>
      <c r="O544" s="23" t="s">
        <v>3263</v>
      </c>
      <c r="P544" s="23" t="s">
        <v>3264</v>
      </c>
      <c r="Q544" s="23"/>
      <c r="R544" s="26">
        <v>41949.833333333336</v>
      </c>
      <c r="S544" s="23">
        <v>11201</v>
      </c>
      <c r="T544" s="23" t="s">
        <v>280</v>
      </c>
      <c r="U544" s="23" t="s">
        <v>282</v>
      </c>
      <c r="V544" s="23" t="s">
        <v>1699</v>
      </c>
      <c r="W544" s="23">
        <v>41950</v>
      </c>
      <c r="X544" s="23" t="s">
        <v>181</v>
      </c>
      <c r="Y544" s="23"/>
      <c r="Z544" s="23">
        <v>11201</v>
      </c>
      <c r="AA544" s="23">
        <v>41950</v>
      </c>
      <c r="AB544" s="23">
        <v>11201</v>
      </c>
    </row>
    <row r="545" spans="1:28" x14ac:dyDescent="0.25">
      <c r="A545" s="23" t="s">
        <v>900</v>
      </c>
      <c r="B545" s="23">
        <v>200000001</v>
      </c>
      <c r="C545" s="26">
        <v>41859.197453703702</v>
      </c>
      <c r="D545" s="26">
        <v>41933.569456018522</v>
      </c>
      <c r="E545" s="26"/>
      <c r="F545" s="23">
        <v>0</v>
      </c>
      <c r="G545" s="23">
        <v>1</v>
      </c>
      <c r="H545" s="23">
        <v>200000000</v>
      </c>
      <c r="I545" s="23"/>
      <c r="J545" s="23">
        <v>200000000</v>
      </c>
      <c r="K545" s="23"/>
      <c r="L545" s="23" t="s">
        <v>900</v>
      </c>
      <c r="M545" s="23" t="s">
        <v>901</v>
      </c>
      <c r="N545" s="23" t="s">
        <v>902</v>
      </c>
      <c r="O545" s="23" t="s">
        <v>334</v>
      </c>
      <c r="P545" s="23" t="s">
        <v>903</v>
      </c>
      <c r="Q545" s="23"/>
      <c r="R545" s="26">
        <v>41879.833333333336</v>
      </c>
      <c r="S545" s="23">
        <v>312360</v>
      </c>
      <c r="T545" s="23" t="s">
        <v>280</v>
      </c>
      <c r="U545" s="23" t="s">
        <v>282</v>
      </c>
      <c r="V545" s="23" t="s">
        <v>1698</v>
      </c>
      <c r="W545" s="23">
        <v>41880</v>
      </c>
      <c r="X545" s="23" t="s">
        <v>181</v>
      </c>
      <c r="Y545" s="23"/>
      <c r="Z545" s="23">
        <v>312360</v>
      </c>
      <c r="AA545" s="23">
        <v>41880</v>
      </c>
      <c r="AB545" s="23">
        <v>312360</v>
      </c>
    </row>
    <row r="546" spans="1:28" x14ac:dyDescent="0.25">
      <c r="A546" s="23" t="s">
        <v>1174</v>
      </c>
      <c r="B546" s="23">
        <v>200000000</v>
      </c>
      <c r="C546" s="26">
        <v>41872.548368055555</v>
      </c>
      <c r="D546" s="26">
        <v>41933.542939814812</v>
      </c>
      <c r="E546" s="26"/>
      <c r="F546" s="23">
        <v>0</v>
      </c>
      <c r="G546" s="23">
        <v>1</v>
      </c>
      <c r="H546" s="23">
        <v>100000000</v>
      </c>
      <c r="I546" s="23" t="s">
        <v>1175</v>
      </c>
      <c r="J546" s="23">
        <v>200000001</v>
      </c>
      <c r="K546" s="23"/>
      <c r="L546" s="23" t="s">
        <v>1174</v>
      </c>
      <c r="M546" s="23" t="s">
        <v>1176</v>
      </c>
      <c r="N546" s="23" t="s">
        <v>650</v>
      </c>
      <c r="O546" s="23" t="s">
        <v>313</v>
      </c>
      <c r="P546" s="23" t="s">
        <v>1606</v>
      </c>
      <c r="Q546" s="23"/>
      <c r="R546" s="26"/>
      <c r="S546" s="23">
        <v>950</v>
      </c>
      <c r="T546" s="23" t="s">
        <v>281</v>
      </c>
      <c r="U546" s="23" t="s">
        <v>283</v>
      </c>
      <c r="V546" s="23" t="s">
        <v>1701</v>
      </c>
      <c r="W546" s="23"/>
      <c r="X546" s="23" t="s">
        <v>185</v>
      </c>
      <c r="Y546" s="23">
        <v>950</v>
      </c>
      <c r="Z546" s="23"/>
      <c r="AA546" s="23"/>
      <c r="AB546" s="23">
        <v>-950</v>
      </c>
    </row>
    <row r="547" spans="1:28" x14ac:dyDescent="0.25">
      <c r="A547" s="23" t="s">
        <v>2512</v>
      </c>
      <c r="B547" s="23">
        <v>200000001</v>
      </c>
      <c r="C547" s="26">
        <v>41919.295787037037</v>
      </c>
      <c r="D547" s="26">
        <v>41933.56931712963</v>
      </c>
      <c r="E547" s="26"/>
      <c r="F547" s="23">
        <v>0</v>
      </c>
      <c r="G547" s="23">
        <v>1</v>
      </c>
      <c r="H547" s="23">
        <v>200000000</v>
      </c>
      <c r="I547" s="23" t="s">
        <v>2513</v>
      </c>
      <c r="J547" s="23">
        <v>200000000</v>
      </c>
      <c r="K547" s="23"/>
      <c r="L547" s="23" t="s">
        <v>2512</v>
      </c>
      <c r="M547" s="23" t="s">
        <v>2514</v>
      </c>
      <c r="N547" s="23" t="s">
        <v>536</v>
      </c>
      <c r="O547" s="23" t="s">
        <v>264</v>
      </c>
      <c r="P547" s="23" t="s">
        <v>2515</v>
      </c>
      <c r="Q547" s="23"/>
      <c r="R547" s="26">
        <v>41917.833333333336</v>
      </c>
      <c r="S547" s="23">
        <v>30220</v>
      </c>
      <c r="T547" s="23" t="s">
        <v>280</v>
      </c>
      <c r="U547" s="23" t="s">
        <v>282</v>
      </c>
      <c r="V547" s="23" t="s">
        <v>1698</v>
      </c>
      <c r="W547" s="23">
        <v>41918</v>
      </c>
      <c r="X547" s="23" t="s">
        <v>181</v>
      </c>
      <c r="Y547" s="23"/>
      <c r="Z547" s="23">
        <v>30220</v>
      </c>
      <c r="AA547" s="23">
        <v>41918</v>
      </c>
      <c r="AB547" s="23">
        <v>30220</v>
      </c>
    </row>
    <row r="548" spans="1:28" x14ac:dyDescent="0.25">
      <c r="A548" s="23" t="s">
        <v>2814</v>
      </c>
      <c r="B548" s="23">
        <v>200000000</v>
      </c>
      <c r="C548" s="26">
        <v>41957.317650462966</v>
      </c>
      <c r="D548" s="26">
        <v>41957.317650462966</v>
      </c>
      <c r="E548" s="26"/>
      <c r="F548" s="23">
        <v>0</v>
      </c>
      <c r="G548" s="23">
        <v>1</v>
      </c>
      <c r="H548" s="23">
        <v>100000000</v>
      </c>
      <c r="I548" s="23" t="s">
        <v>2815</v>
      </c>
      <c r="J548" s="23">
        <v>200000001</v>
      </c>
      <c r="K548" s="23"/>
      <c r="L548" s="23" t="s">
        <v>2814</v>
      </c>
      <c r="M548" s="23" t="s">
        <v>2816</v>
      </c>
      <c r="N548" s="23" t="s">
        <v>1749</v>
      </c>
      <c r="O548" s="23" t="s">
        <v>1750</v>
      </c>
      <c r="P548" s="23" t="s">
        <v>3509</v>
      </c>
      <c r="Q548" s="23"/>
      <c r="R548" s="26">
        <v>41974.833333333336</v>
      </c>
      <c r="S548" s="23">
        <v>77500</v>
      </c>
      <c r="T548" s="23" t="s">
        <v>281</v>
      </c>
      <c r="U548" s="23" t="s">
        <v>283</v>
      </c>
      <c r="V548" s="23" t="s">
        <v>1701</v>
      </c>
      <c r="W548" s="23">
        <v>41975</v>
      </c>
      <c r="X548" s="23" t="s">
        <v>185</v>
      </c>
      <c r="Y548" s="23">
        <v>77500</v>
      </c>
      <c r="Z548" s="23"/>
      <c r="AA548" s="23">
        <v>41975</v>
      </c>
      <c r="AB548" s="23">
        <v>-77500</v>
      </c>
    </row>
    <row r="549" spans="1:28" x14ac:dyDescent="0.25">
      <c r="A549" s="23" t="s">
        <v>3502</v>
      </c>
      <c r="B549" s="23">
        <v>200000001</v>
      </c>
      <c r="C549" s="26">
        <v>41957.274548611109</v>
      </c>
      <c r="D549" s="26">
        <v>41957.274548611109</v>
      </c>
      <c r="E549" s="26"/>
      <c r="F549" s="23">
        <v>0</v>
      </c>
      <c r="G549" s="23">
        <v>1</v>
      </c>
      <c r="H549" s="23">
        <v>200000003</v>
      </c>
      <c r="I549" s="23" t="s">
        <v>3503</v>
      </c>
      <c r="J549" s="23">
        <v>200000000</v>
      </c>
      <c r="K549" s="23"/>
      <c r="L549" s="23" t="s">
        <v>3502</v>
      </c>
      <c r="M549" s="23" t="s">
        <v>465</v>
      </c>
      <c r="N549" s="23" t="s">
        <v>3504</v>
      </c>
      <c r="O549" s="23" t="s">
        <v>3505</v>
      </c>
      <c r="P549" s="23" t="s">
        <v>3506</v>
      </c>
      <c r="Q549" s="23"/>
      <c r="R549" s="26">
        <v>41983.833333333336</v>
      </c>
      <c r="S549" s="23">
        <v>45195</v>
      </c>
      <c r="T549" s="23" t="s">
        <v>280</v>
      </c>
      <c r="U549" s="23" t="s">
        <v>282</v>
      </c>
      <c r="V549" s="23" t="s">
        <v>1699</v>
      </c>
      <c r="W549" s="23">
        <v>41984</v>
      </c>
      <c r="X549" s="23" t="s">
        <v>181</v>
      </c>
      <c r="Y549" s="23"/>
      <c r="Z549" s="23">
        <v>45195</v>
      </c>
      <c r="AA549" s="23">
        <v>41984</v>
      </c>
      <c r="AB549" s="23">
        <v>45195</v>
      </c>
    </row>
    <row r="550" spans="1:28" x14ac:dyDescent="0.25">
      <c r="A550" s="23" t="s">
        <v>454</v>
      </c>
      <c r="B550" s="23">
        <v>200000001</v>
      </c>
      <c r="C550" s="26">
        <v>41859.353391203702</v>
      </c>
      <c r="D550" s="26">
        <v>41933.569444444445</v>
      </c>
      <c r="E550" s="26"/>
      <c r="F550" s="23">
        <v>0</v>
      </c>
      <c r="G550" s="23">
        <v>1</v>
      </c>
      <c r="H550" s="23">
        <v>200000000</v>
      </c>
      <c r="I550" s="23" t="s">
        <v>2717</v>
      </c>
      <c r="J550" s="23">
        <v>200000000</v>
      </c>
      <c r="K550" s="23"/>
      <c r="L550" s="23" t="s">
        <v>454</v>
      </c>
      <c r="M550" s="23" t="s">
        <v>455</v>
      </c>
      <c r="N550" s="23" t="s">
        <v>456</v>
      </c>
      <c r="O550" s="23" t="s">
        <v>338</v>
      </c>
      <c r="P550" s="23" t="s">
        <v>457</v>
      </c>
      <c r="Q550" s="23"/>
      <c r="R550" s="26"/>
      <c r="S550" s="23">
        <v>132990</v>
      </c>
      <c r="T550" s="23" t="s">
        <v>280</v>
      </c>
      <c r="U550" s="23" t="s">
        <v>282</v>
      </c>
      <c r="V550" s="23" t="s">
        <v>1698</v>
      </c>
      <c r="W550" s="23"/>
      <c r="X550" s="23" t="s">
        <v>181</v>
      </c>
      <c r="Y550" s="23"/>
      <c r="Z550" s="23">
        <v>132990</v>
      </c>
      <c r="AA550" s="23"/>
      <c r="AB550" s="23">
        <v>132990</v>
      </c>
    </row>
    <row r="551" spans="1:28" x14ac:dyDescent="0.25">
      <c r="A551" s="23" t="s">
        <v>3465</v>
      </c>
      <c r="B551" s="23">
        <v>200000001</v>
      </c>
      <c r="C551" s="26">
        <v>41955.489942129629</v>
      </c>
      <c r="D551" s="26">
        <v>41955.489942129629</v>
      </c>
      <c r="E551" s="26"/>
      <c r="F551" s="23">
        <v>0</v>
      </c>
      <c r="G551" s="23">
        <v>1</v>
      </c>
      <c r="H551" s="23">
        <v>200000000</v>
      </c>
      <c r="I551" s="23" t="s">
        <v>3466</v>
      </c>
      <c r="J551" s="23">
        <v>200000000</v>
      </c>
      <c r="K551" s="23"/>
      <c r="L551" s="23" t="s">
        <v>3465</v>
      </c>
      <c r="M551" s="23" t="s">
        <v>3467</v>
      </c>
      <c r="N551" s="23" t="s">
        <v>520</v>
      </c>
      <c r="O551" s="23" t="s">
        <v>339</v>
      </c>
      <c r="P551" s="23" t="s">
        <v>3468</v>
      </c>
      <c r="Q551" s="23"/>
      <c r="R551" s="26">
        <v>41956.833333333336</v>
      </c>
      <c r="S551" s="23">
        <v>264119.90000000002</v>
      </c>
      <c r="T551" s="23" t="s">
        <v>280</v>
      </c>
      <c r="U551" s="23" t="s">
        <v>282</v>
      </c>
      <c r="V551" s="23" t="s">
        <v>1698</v>
      </c>
      <c r="W551" s="23">
        <v>41957</v>
      </c>
      <c r="X551" s="23" t="s">
        <v>181</v>
      </c>
      <c r="Y551" s="23"/>
      <c r="Z551" s="23">
        <v>264119.90000000002</v>
      </c>
      <c r="AA551" s="23">
        <v>41957</v>
      </c>
      <c r="AB551" s="23">
        <v>264119.90000000002</v>
      </c>
    </row>
    <row r="552" spans="1:28" x14ac:dyDescent="0.25">
      <c r="A552" s="23" t="s">
        <v>724</v>
      </c>
      <c r="B552" s="23">
        <v>200000001</v>
      </c>
      <c r="C552" s="26">
        <v>41859.344560185185</v>
      </c>
      <c r="D552" s="26">
        <v>41933.569444444445</v>
      </c>
      <c r="E552" s="26"/>
      <c r="F552" s="23">
        <v>0</v>
      </c>
      <c r="G552" s="23">
        <v>1</v>
      </c>
      <c r="H552" s="23">
        <v>200000000</v>
      </c>
      <c r="I552" s="23"/>
      <c r="J552" s="23">
        <v>200000000</v>
      </c>
      <c r="K552" s="23"/>
      <c r="L552" s="23" t="s">
        <v>724</v>
      </c>
      <c r="M552" s="23" t="s">
        <v>2299</v>
      </c>
      <c r="N552" s="23" t="s">
        <v>1947</v>
      </c>
      <c r="O552" s="23" t="s">
        <v>1948</v>
      </c>
      <c r="P552" s="23" t="s">
        <v>725</v>
      </c>
      <c r="Q552" s="23"/>
      <c r="R552" s="26">
        <v>41984.833333333336</v>
      </c>
      <c r="S552" s="23">
        <v>95000</v>
      </c>
      <c r="T552" s="23" t="s">
        <v>280</v>
      </c>
      <c r="U552" s="23" t="s">
        <v>282</v>
      </c>
      <c r="V552" s="23" t="s">
        <v>1698</v>
      </c>
      <c r="W552" s="23">
        <v>41985</v>
      </c>
      <c r="X552" s="23" t="s">
        <v>181</v>
      </c>
      <c r="Y552" s="23"/>
      <c r="Z552" s="23">
        <v>95000</v>
      </c>
      <c r="AA552" s="23">
        <v>41985</v>
      </c>
      <c r="AB552" s="23">
        <v>95000</v>
      </c>
    </row>
    <row r="553" spans="1:28" x14ac:dyDescent="0.25">
      <c r="A553" s="23" t="s">
        <v>2082</v>
      </c>
      <c r="B553" s="23">
        <v>200000000</v>
      </c>
      <c r="C553" s="26">
        <v>41905.746874999997</v>
      </c>
      <c r="D553" s="26">
        <v>41933.542870370373</v>
      </c>
      <c r="E553" s="26"/>
      <c r="F553" s="23">
        <v>0</v>
      </c>
      <c r="G553" s="23">
        <v>1</v>
      </c>
      <c r="H553" s="23">
        <v>200000003</v>
      </c>
      <c r="I553" s="23" t="s">
        <v>2083</v>
      </c>
      <c r="J553" s="23">
        <v>200000001</v>
      </c>
      <c r="K553" s="23"/>
      <c r="L553" s="23" t="s">
        <v>2082</v>
      </c>
      <c r="M553" s="23" t="s">
        <v>2084</v>
      </c>
      <c r="N553" s="23" t="s">
        <v>617</v>
      </c>
      <c r="O553" s="23" t="s">
        <v>324</v>
      </c>
      <c r="P553" s="23" t="s">
        <v>2449</v>
      </c>
      <c r="Q553" s="23"/>
      <c r="R553" s="26">
        <v>41843.833333333336</v>
      </c>
      <c r="S553" s="23">
        <v>154567.82999999999</v>
      </c>
      <c r="T553" s="23" t="s">
        <v>281</v>
      </c>
      <c r="U553" s="23" t="s">
        <v>283</v>
      </c>
      <c r="V553" s="23" t="s">
        <v>1699</v>
      </c>
      <c r="W553" s="23">
        <v>41844</v>
      </c>
      <c r="X553" s="23" t="s">
        <v>185</v>
      </c>
      <c r="Y553" s="23">
        <v>154567.82999999999</v>
      </c>
      <c r="Z553" s="23"/>
      <c r="AA553" s="23">
        <v>41844</v>
      </c>
      <c r="AB553" s="23">
        <v>-154567.82999999999</v>
      </c>
    </row>
    <row r="554" spans="1:28" x14ac:dyDescent="0.25">
      <c r="A554" s="23" t="s">
        <v>2988</v>
      </c>
      <c r="B554" s="23">
        <v>200000001</v>
      </c>
      <c r="C554" s="26">
        <v>41940.56763888889</v>
      </c>
      <c r="D554" s="26">
        <v>41940.56763888889</v>
      </c>
      <c r="E554" s="26"/>
      <c r="F554" s="23">
        <v>0</v>
      </c>
      <c r="G554" s="23">
        <v>1</v>
      </c>
      <c r="H554" s="23">
        <v>200000003</v>
      </c>
      <c r="I554" s="23" t="s">
        <v>2989</v>
      </c>
      <c r="J554" s="23">
        <v>200000000</v>
      </c>
      <c r="K554" s="23"/>
      <c r="L554" s="23" t="s">
        <v>2988</v>
      </c>
      <c r="M554" s="23" t="s">
        <v>444</v>
      </c>
      <c r="N554" s="23" t="s">
        <v>2990</v>
      </c>
      <c r="O554" s="23" t="s">
        <v>2991</v>
      </c>
      <c r="P554" s="23" t="s">
        <v>2992</v>
      </c>
      <c r="Q554" s="23"/>
      <c r="R554" s="26">
        <v>41947.833333333336</v>
      </c>
      <c r="S554" s="23">
        <v>27300</v>
      </c>
      <c r="T554" s="23" t="s">
        <v>280</v>
      </c>
      <c r="U554" s="23" t="s">
        <v>282</v>
      </c>
      <c r="V554" s="23" t="s">
        <v>1699</v>
      </c>
      <c r="W554" s="23">
        <v>41948</v>
      </c>
      <c r="X554" s="23" t="s">
        <v>181</v>
      </c>
      <c r="Y554" s="23"/>
      <c r="Z554" s="23">
        <v>27300</v>
      </c>
      <c r="AA554" s="23">
        <v>41948</v>
      </c>
      <c r="AB554" s="23">
        <v>27300</v>
      </c>
    </row>
    <row r="555" spans="1:28" x14ac:dyDescent="0.25">
      <c r="A555" s="23" t="s">
        <v>3169</v>
      </c>
      <c r="B555" s="23">
        <v>200000000</v>
      </c>
      <c r="C555" s="26">
        <v>41949.485509259262</v>
      </c>
      <c r="D555" s="26">
        <v>41949.59103009259</v>
      </c>
      <c r="E555" s="26"/>
      <c r="F555" s="23">
        <v>0</v>
      </c>
      <c r="G555" s="23">
        <v>1</v>
      </c>
      <c r="H555" s="23">
        <v>200000003</v>
      </c>
      <c r="I555" s="23" t="s">
        <v>3170</v>
      </c>
      <c r="J555" s="23">
        <v>200000001</v>
      </c>
      <c r="K555" s="23"/>
      <c r="L555" s="23" t="s">
        <v>3169</v>
      </c>
      <c r="M555" s="23" t="s">
        <v>444</v>
      </c>
      <c r="N555" s="23" t="s">
        <v>395</v>
      </c>
      <c r="O555" s="23" t="s">
        <v>322</v>
      </c>
      <c r="P555" s="23" t="s">
        <v>3399</v>
      </c>
      <c r="Q555" s="23"/>
      <c r="R555" s="26">
        <v>41960.833333333336</v>
      </c>
      <c r="S555" s="23">
        <v>3888</v>
      </c>
      <c r="T555" s="23" t="s">
        <v>281</v>
      </c>
      <c r="U555" s="23" t="s">
        <v>283</v>
      </c>
      <c r="V555" s="23" t="s">
        <v>1699</v>
      </c>
      <c r="W555" s="23">
        <v>41961</v>
      </c>
      <c r="X555" s="23" t="s">
        <v>185</v>
      </c>
      <c r="Y555" s="23">
        <v>3888</v>
      </c>
      <c r="Z555" s="23"/>
      <c r="AA555" s="23">
        <v>41961</v>
      </c>
      <c r="AB555" s="23">
        <v>-3888</v>
      </c>
    </row>
    <row r="556" spans="1:28" x14ac:dyDescent="0.25">
      <c r="A556" s="23" t="s">
        <v>488</v>
      </c>
      <c r="B556" s="23">
        <v>200000000</v>
      </c>
      <c r="C556" s="26">
        <v>41824.3362037037</v>
      </c>
      <c r="D556" s="26">
        <v>41933.54314814815</v>
      </c>
      <c r="E556" s="26"/>
      <c r="F556" s="23">
        <v>0</v>
      </c>
      <c r="G556" s="23">
        <v>1</v>
      </c>
      <c r="H556" s="23">
        <v>200000000</v>
      </c>
      <c r="I556" s="23" t="s">
        <v>1963</v>
      </c>
      <c r="J556" s="23">
        <v>200000001</v>
      </c>
      <c r="K556" s="23"/>
      <c r="L556" s="23" t="s">
        <v>488</v>
      </c>
      <c r="M556" s="23" t="s">
        <v>489</v>
      </c>
      <c r="N556" s="23" t="s">
        <v>390</v>
      </c>
      <c r="O556" s="23" t="s">
        <v>315</v>
      </c>
      <c r="P556" s="23" t="s">
        <v>543</v>
      </c>
      <c r="Q556" s="23"/>
      <c r="R556" s="26">
        <v>41826.833333333336</v>
      </c>
      <c r="S556" s="23">
        <v>280860</v>
      </c>
      <c r="T556" s="23" t="s">
        <v>281</v>
      </c>
      <c r="U556" s="23" t="s">
        <v>283</v>
      </c>
      <c r="V556" s="23" t="s">
        <v>1698</v>
      </c>
      <c r="W556" s="23">
        <v>41827</v>
      </c>
      <c r="X556" s="23" t="s">
        <v>185</v>
      </c>
      <c r="Y556" s="23">
        <v>280860</v>
      </c>
      <c r="Z556" s="23"/>
      <c r="AA556" s="23">
        <v>41827</v>
      </c>
      <c r="AB556" s="23">
        <v>-280860</v>
      </c>
    </row>
    <row r="557" spans="1:28" x14ac:dyDescent="0.25">
      <c r="A557" s="23" t="s">
        <v>2958</v>
      </c>
      <c r="B557" s="23">
        <v>200000002</v>
      </c>
      <c r="C557" s="26">
        <v>41950.290300925924</v>
      </c>
      <c r="D557" s="26">
        <v>41950.290671296294</v>
      </c>
      <c r="E557" s="26"/>
      <c r="F557" s="23">
        <v>0</v>
      </c>
      <c r="G557" s="23">
        <v>1</v>
      </c>
      <c r="H557" s="23">
        <v>200000003</v>
      </c>
      <c r="I557" s="23" t="s">
        <v>2959</v>
      </c>
      <c r="J557" s="23">
        <v>200000001</v>
      </c>
      <c r="K557" s="23"/>
      <c r="L557" s="23" t="s">
        <v>2958</v>
      </c>
      <c r="M557" s="23" t="s">
        <v>2960</v>
      </c>
      <c r="N557" s="23" t="s">
        <v>730</v>
      </c>
      <c r="O557" s="23" t="s">
        <v>290</v>
      </c>
      <c r="P557" s="23" t="s">
        <v>3346</v>
      </c>
      <c r="Q557" s="23"/>
      <c r="R557" s="26">
        <v>41954.833333333336</v>
      </c>
      <c r="S557" s="23">
        <v>10000</v>
      </c>
      <c r="T557" s="23" t="s">
        <v>281</v>
      </c>
      <c r="U557" s="23" t="s">
        <v>3593</v>
      </c>
      <c r="V557" s="23" t="s">
        <v>1699</v>
      </c>
      <c r="W557" s="23">
        <v>41955</v>
      </c>
      <c r="X557" s="23" t="s">
        <v>274</v>
      </c>
      <c r="Y557" s="23">
        <v>10000</v>
      </c>
      <c r="Z557" s="23"/>
      <c r="AA557" s="23">
        <v>41955</v>
      </c>
      <c r="AB557" s="23">
        <v>-10000</v>
      </c>
    </row>
    <row r="558" spans="1:28" x14ac:dyDescent="0.25">
      <c r="A558" s="23" t="s">
        <v>797</v>
      </c>
      <c r="B558" s="23">
        <v>200000000</v>
      </c>
      <c r="C558" s="26">
        <v>41957.295046296298</v>
      </c>
      <c r="D558" s="26">
        <v>41957.295046296298</v>
      </c>
      <c r="E558" s="26"/>
      <c r="F558" s="23">
        <v>0</v>
      </c>
      <c r="G558" s="23">
        <v>1</v>
      </c>
      <c r="H558" s="23">
        <v>100000000</v>
      </c>
      <c r="I558" s="23" t="s">
        <v>2577</v>
      </c>
      <c r="J558" s="23">
        <v>200000001</v>
      </c>
      <c r="K558" s="23"/>
      <c r="L558" s="23" t="s">
        <v>797</v>
      </c>
      <c r="M558" s="23" t="s">
        <v>798</v>
      </c>
      <c r="N558" s="23" t="s">
        <v>530</v>
      </c>
      <c r="O558" s="23" t="s">
        <v>293</v>
      </c>
      <c r="P558" s="23" t="s">
        <v>3483</v>
      </c>
      <c r="Q558" s="23"/>
      <c r="R558" s="26">
        <v>41778.833333333336</v>
      </c>
      <c r="S558" s="23">
        <v>44561.279999999999</v>
      </c>
      <c r="T558" s="23" t="s">
        <v>281</v>
      </c>
      <c r="U558" s="23" t="s">
        <v>283</v>
      </c>
      <c r="V558" s="23" t="s">
        <v>1701</v>
      </c>
      <c r="W558" s="23">
        <v>41779</v>
      </c>
      <c r="X558" s="23" t="s">
        <v>185</v>
      </c>
      <c r="Y558" s="23">
        <v>44561.279999999999</v>
      </c>
      <c r="Z558" s="23"/>
      <c r="AA558" s="23">
        <v>41779</v>
      </c>
      <c r="AB558" s="23">
        <v>-44561.279999999999</v>
      </c>
    </row>
    <row r="559" spans="1:28" x14ac:dyDescent="0.25">
      <c r="A559" s="23" t="s">
        <v>427</v>
      </c>
      <c r="B559" s="23">
        <v>200000000</v>
      </c>
      <c r="C559" s="26">
        <v>41855.408125000002</v>
      </c>
      <c r="D559" s="26">
        <v>41933.543020833335</v>
      </c>
      <c r="E559" s="26"/>
      <c r="F559" s="23">
        <v>0</v>
      </c>
      <c r="G559" s="23">
        <v>1</v>
      </c>
      <c r="H559" s="23">
        <v>200000003</v>
      </c>
      <c r="I559" s="23" t="s">
        <v>428</v>
      </c>
      <c r="J559" s="23">
        <v>200000001</v>
      </c>
      <c r="K559" s="23"/>
      <c r="L559" s="23" t="s">
        <v>427</v>
      </c>
      <c r="M559" s="23" t="s">
        <v>429</v>
      </c>
      <c r="N559" s="23" t="s">
        <v>490</v>
      </c>
      <c r="O559" s="23" t="s">
        <v>321</v>
      </c>
      <c r="P559" s="23" t="s">
        <v>921</v>
      </c>
      <c r="Q559" s="23"/>
      <c r="R559" s="26">
        <v>41843.833333333336</v>
      </c>
      <c r="S559" s="23">
        <v>51307.46</v>
      </c>
      <c r="T559" s="23" t="s">
        <v>281</v>
      </c>
      <c r="U559" s="23" t="s">
        <v>283</v>
      </c>
      <c r="V559" s="23" t="s">
        <v>1699</v>
      </c>
      <c r="W559" s="23">
        <v>41844</v>
      </c>
      <c r="X559" s="23" t="s">
        <v>185</v>
      </c>
      <c r="Y559" s="23">
        <v>51307.46</v>
      </c>
      <c r="Z559" s="23"/>
      <c r="AA559" s="23">
        <v>41844</v>
      </c>
      <c r="AB559" s="23">
        <v>-51307.46</v>
      </c>
    </row>
    <row r="560" spans="1:28" x14ac:dyDescent="0.25">
      <c r="A560" s="23" t="s">
        <v>1958</v>
      </c>
      <c r="B560" s="23">
        <v>200000000</v>
      </c>
      <c r="C560" s="26">
        <v>41925.48474537037</v>
      </c>
      <c r="D560" s="26">
        <v>41949.308275462965</v>
      </c>
      <c r="E560" s="26"/>
      <c r="F560" s="23">
        <v>0</v>
      </c>
      <c r="G560" s="23">
        <v>1</v>
      </c>
      <c r="H560" s="23">
        <v>200000003</v>
      </c>
      <c r="I560" s="23" t="s">
        <v>1959</v>
      </c>
      <c r="J560" s="23">
        <v>200000001</v>
      </c>
      <c r="K560" s="23"/>
      <c r="L560" s="23" t="s">
        <v>1958</v>
      </c>
      <c r="M560" s="23" t="s">
        <v>1960</v>
      </c>
      <c r="N560" s="23" t="s">
        <v>395</v>
      </c>
      <c r="O560" s="23" t="s">
        <v>322</v>
      </c>
      <c r="P560" s="23" t="s">
        <v>2493</v>
      </c>
      <c r="Q560" s="23">
        <v>100</v>
      </c>
      <c r="R560" s="26">
        <v>41960.833333333336</v>
      </c>
      <c r="S560" s="23">
        <v>1300</v>
      </c>
      <c r="T560" s="23" t="s">
        <v>281</v>
      </c>
      <c r="U560" s="23" t="s">
        <v>283</v>
      </c>
      <c r="V560" s="23" t="s">
        <v>1699</v>
      </c>
      <c r="W560" s="23">
        <v>41961</v>
      </c>
      <c r="X560" s="23" t="s">
        <v>185</v>
      </c>
      <c r="Y560" s="23">
        <v>1300</v>
      </c>
      <c r="Z560" s="23"/>
      <c r="AA560" s="23">
        <v>41961</v>
      </c>
      <c r="AB560" s="23">
        <v>-1300</v>
      </c>
    </row>
    <row r="561" spans="1:28" x14ac:dyDescent="0.25">
      <c r="A561" s="23" t="s">
        <v>676</v>
      </c>
      <c r="B561" s="23">
        <v>200000000</v>
      </c>
      <c r="C561" s="26">
        <v>41870.309016203704</v>
      </c>
      <c r="D561" s="26">
        <v>41933.543090277781</v>
      </c>
      <c r="E561" s="26"/>
      <c r="F561" s="23">
        <v>0</v>
      </c>
      <c r="G561" s="23">
        <v>1</v>
      </c>
      <c r="H561" s="23">
        <v>200000000</v>
      </c>
      <c r="I561" s="23" t="s">
        <v>2149</v>
      </c>
      <c r="J561" s="23">
        <v>200000001</v>
      </c>
      <c r="K561" s="23"/>
      <c r="L561" s="23" t="s">
        <v>676</v>
      </c>
      <c r="M561" s="23" t="s">
        <v>677</v>
      </c>
      <c r="N561" s="23"/>
      <c r="O561" s="23"/>
      <c r="P561" s="23" t="s">
        <v>1678</v>
      </c>
      <c r="Q561" s="23"/>
      <c r="R561" s="26">
        <v>41751.833333333336</v>
      </c>
      <c r="S561" s="23">
        <v>68676</v>
      </c>
      <c r="T561" s="23" t="s">
        <v>281</v>
      </c>
      <c r="U561" s="23" t="s">
        <v>283</v>
      </c>
      <c r="V561" s="23" t="s">
        <v>1698</v>
      </c>
      <c r="W561" s="23">
        <v>41752</v>
      </c>
      <c r="X561" s="23" t="s">
        <v>185</v>
      </c>
      <c r="Y561" s="23">
        <v>68676</v>
      </c>
      <c r="Z561" s="23"/>
      <c r="AA561" s="23">
        <v>41752</v>
      </c>
      <c r="AB561" s="23">
        <v>-68676</v>
      </c>
    </row>
    <row r="562" spans="1:28" x14ac:dyDescent="0.25">
      <c r="A562" s="23" t="s">
        <v>2378</v>
      </c>
      <c r="B562" s="23">
        <v>200000001</v>
      </c>
      <c r="C562" s="26">
        <v>41905.736921296295</v>
      </c>
      <c r="D562" s="26">
        <v>41933.569363425922</v>
      </c>
      <c r="E562" s="26"/>
      <c r="F562" s="23">
        <v>0</v>
      </c>
      <c r="G562" s="23">
        <v>1</v>
      </c>
      <c r="H562" s="23">
        <v>100000000</v>
      </c>
      <c r="I562" s="23" t="s">
        <v>2379</v>
      </c>
      <c r="J562" s="23">
        <v>200000000</v>
      </c>
      <c r="K562" s="23"/>
      <c r="L562" s="23" t="s">
        <v>2378</v>
      </c>
      <c r="M562" s="23" t="s">
        <v>2380</v>
      </c>
      <c r="N562" s="23" t="s">
        <v>2381</v>
      </c>
      <c r="O562" s="23" t="s">
        <v>2382</v>
      </c>
      <c r="P562" s="23" t="s">
        <v>2383</v>
      </c>
      <c r="Q562" s="23"/>
      <c r="R562" s="26">
        <v>41807.833333333336</v>
      </c>
      <c r="S562" s="23">
        <v>46025</v>
      </c>
      <c r="T562" s="23" t="s">
        <v>280</v>
      </c>
      <c r="U562" s="23" t="s">
        <v>282</v>
      </c>
      <c r="V562" s="23" t="s">
        <v>1701</v>
      </c>
      <c r="W562" s="23">
        <v>41808</v>
      </c>
      <c r="X562" s="23" t="s">
        <v>181</v>
      </c>
      <c r="Y562" s="23"/>
      <c r="Z562" s="23">
        <v>46025</v>
      </c>
      <c r="AA562" s="23">
        <v>41808</v>
      </c>
      <c r="AB562" s="23">
        <v>46025</v>
      </c>
    </row>
    <row r="563" spans="1:28" x14ac:dyDescent="0.25">
      <c r="A563" s="23" t="s">
        <v>1968</v>
      </c>
      <c r="B563" s="23">
        <v>200000003</v>
      </c>
      <c r="C563" s="26">
        <v>41914.528252314813</v>
      </c>
      <c r="D563" s="26">
        <v>41933.569537037038</v>
      </c>
      <c r="E563" s="26"/>
      <c r="F563" s="23">
        <v>0</v>
      </c>
      <c r="G563" s="23">
        <v>1</v>
      </c>
      <c r="H563" s="23">
        <v>100000000</v>
      </c>
      <c r="I563" s="23" t="s">
        <v>1969</v>
      </c>
      <c r="J563" s="23">
        <v>200000001</v>
      </c>
      <c r="K563" s="23"/>
      <c r="L563" s="23" t="s">
        <v>1968</v>
      </c>
      <c r="M563" s="23" t="s">
        <v>1970</v>
      </c>
      <c r="N563" s="23" t="s">
        <v>541</v>
      </c>
      <c r="O563" s="23" t="s">
        <v>347</v>
      </c>
      <c r="P563" s="23" t="s">
        <v>1971</v>
      </c>
      <c r="Q563" s="23"/>
      <c r="R563" s="26">
        <v>41897.833333333336</v>
      </c>
      <c r="S563" s="23">
        <v>1250</v>
      </c>
      <c r="T563" s="23" t="s">
        <v>281</v>
      </c>
      <c r="U563" s="23" t="s">
        <v>284</v>
      </c>
      <c r="V563" s="23" t="s">
        <v>1701</v>
      </c>
      <c r="W563" s="23">
        <v>41898</v>
      </c>
      <c r="X563" s="23" t="s">
        <v>192</v>
      </c>
      <c r="Y563" s="23">
        <v>1250</v>
      </c>
      <c r="Z563" s="23"/>
      <c r="AA563" s="23">
        <v>41898</v>
      </c>
      <c r="AB563" s="23">
        <v>-1250</v>
      </c>
    </row>
    <row r="564" spans="1:28" x14ac:dyDescent="0.25">
      <c r="A564" s="23" t="s">
        <v>1126</v>
      </c>
      <c r="B564" s="23">
        <v>200000002</v>
      </c>
      <c r="C564" s="26">
        <v>41876.276365740741</v>
      </c>
      <c r="D564" s="26">
        <v>41933.569398148145</v>
      </c>
      <c r="E564" s="26"/>
      <c r="F564" s="23">
        <v>0</v>
      </c>
      <c r="G564" s="23">
        <v>1</v>
      </c>
      <c r="H564" s="23">
        <v>200000003</v>
      </c>
      <c r="I564" s="23" t="s">
        <v>1127</v>
      </c>
      <c r="J564" s="23">
        <v>200000001</v>
      </c>
      <c r="K564" s="23"/>
      <c r="L564" s="23" t="s">
        <v>1126</v>
      </c>
      <c r="M564" s="23" t="s">
        <v>1128</v>
      </c>
      <c r="N564" s="23" t="s">
        <v>436</v>
      </c>
      <c r="O564" s="23" t="s">
        <v>309</v>
      </c>
      <c r="P564" s="23" t="s">
        <v>1503</v>
      </c>
      <c r="Q564" s="23"/>
      <c r="R564" s="26"/>
      <c r="S564" s="23">
        <v>40000</v>
      </c>
      <c r="T564" s="23" t="s">
        <v>281</v>
      </c>
      <c r="U564" s="23" t="s">
        <v>3593</v>
      </c>
      <c r="V564" s="23" t="s">
        <v>1699</v>
      </c>
      <c r="W564" s="23"/>
      <c r="X564" s="23" t="s">
        <v>274</v>
      </c>
      <c r="Y564" s="23">
        <v>40000</v>
      </c>
      <c r="Z564" s="23"/>
      <c r="AA564" s="23"/>
      <c r="AB564" s="23">
        <v>-40000</v>
      </c>
    </row>
    <row r="565" spans="1:28" x14ac:dyDescent="0.25">
      <c r="A565" s="23" t="s">
        <v>3442</v>
      </c>
      <c r="B565" s="23">
        <v>200000000</v>
      </c>
      <c r="C565" s="26">
        <v>41956.519236111111</v>
      </c>
      <c r="D565" s="26">
        <v>41956.519236111111</v>
      </c>
      <c r="E565" s="26"/>
      <c r="F565" s="23">
        <v>0</v>
      </c>
      <c r="G565" s="23">
        <v>1</v>
      </c>
      <c r="H565" s="23">
        <v>200000000</v>
      </c>
      <c r="I565" s="23" t="s">
        <v>3443</v>
      </c>
      <c r="J565" s="23">
        <v>200000001</v>
      </c>
      <c r="K565" s="23"/>
      <c r="L565" s="23" t="s">
        <v>3442</v>
      </c>
      <c r="M565" s="23" t="s">
        <v>3444</v>
      </c>
      <c r="N565" s="23" t="s">
        <v>3472</v>
      </c>
      <c r="O565" s="23" t="s">
        <v>3473</v>
      </c>
      <c r="P565" s="23" t="s">
        <v>3474</v>
      </c>
      <c r="Q565" s="23"/>
      <c r="R565" s="26">
        <v>41952.833333333336</v>
      </c>
      <c r="S565" s="23">
        <v>41990</v>
      </c>
      <c r="T565" s="23" t="s">
        <v>281</v>
      </c>
      <c r="U565" s="23" t="s">
        <v>283</v>
      </c>
      <c r="V565" s="23" t="s">
        <v>1698</v>
      </c>
      <c r="W565" s="23">
        <v>41953</v>
      </c>
      <c r="X565" s="23" t="s">
        <v>185</v>
      </c>
      <c r="Y565" s="23">
        <v>41990</v>
      </c>
      <c r="Z565" s="23"/>
      <c r="AA565" s="23">
        <v>41953</v>
      </c>
      <c r="AB565" s="23">
        <v>-41990</v>
      </c>
    </row>
    <row r="566" spans="1:28" x14ac:dyDescent="0.25">
      <c r="A566" s="23" t="s">
        <v>405</v>
      </c>
      <c r="B566" s="23">
        <v>200000001</v>
      </c>
      <c r="C566" s="26">
        <v>41810.470752314817</v>
      </c>
      <c r="D566" s="26">
        <v>41933.569525462961</v>
      </c>
      <c r="E566" s="26"/>
      <c r="F566" s="23">
        <v>0</v>
      </c>
      <c r="G566" s="23">
        <v>1</v>
      </c>
      <c r="H566" s="23">
        <v>200000000</v>
      </c>
      <c r="I566" s="23" t="s">
        <v>1661</v>
      </c>
      <c r="J566" s="23">
        <v>200000000</v>
      </c>
      <c r="K566" s="23"/>
      <c r="L566" s="23" t="s">
        <v>405</v>
      </c>
      <c r="M566" s="23" t="s">
        <v>1781</v>
      </c>
      <c r="N566" s="23" t="s">
        <v>406</v>
      </c>
      <c r="O566" s="23" t="s">
        <v>253</v>
      </c>
      <c r="P566" s="23" t="s">
        <v>407</v>
      </c>
      <c r="Q566" s="23"/>
      <c r="R566" s="26">
        <v>41881.833333333336</v>
      </c>
      <c r="S566" s="23">
        <v>63063</v>
      </c>
      <c r="T566" s="23" t="s">
        <v>280</v>
      </c>
      <c r="U566" s="23" t="s">
        <v>282</v>
      </c>
      <c r="V566" s="23" t="s">
        <v>1698</v>
      </c>
      <c r="W566" s="23">
        <v>41882</v>
      </c>
      <c r="X566" s="23" t="s">
        <v>181</v>
      </c>
      <c r="Y566" s="23"/>
      <c r="Z566" s="23">
        <v>63063</v>
      </c>
      <c r="AA566" s="23">
        <v>41882</v>
      </c>
      <c r="AB566" s="23">
        <v>63063</v>
      </c>
    </row>
    <row r="567" spans="1:28" x14ac:dyDescent="0.25">
      <c r="A567" s="23" t="s">
        <v>1786</v>
      </c>
      <c r="B567" s="23">
        <v>200000000</v>
      </c>
      <c r="C567" s="26">
        <v>41929.34033564815</v>
      </c>
      <c r="D567" s="26">
        <v>41933.542858796296</v>
      </c>
      <c r="E567" s="26"/>
      <c r="F567" s="23">
        <v>0</v>
      </c>
      <c r="G567" s="23">
        <v>1</v>
      </c>
      <c r="H567" s="23">
        <v>200000000</v>
      </c>
      <c r="I567" s="23" t="s">
        <v>1787</v>
      </c>
      <c r="J567" s="23">
        <v>200000001</v>
      </c>
      <c r="K567" s="23"/>
      <c r="L567" s="23" t="s">
        <v>1786</v>
      </c>
      <c r="M567" s="23" t="s">
        <v>1788</v>
      </c>
      <c r="N567" s="23" t="s">
        <v>395</v>
      </c>
      <c r="O567" s="23" t="s">
        <v>322</v>
      </c>
      <c r="P567" s="23" t="s">
        <v>1789</v>
      </c>
      <c r="Q567" s="23"/>
      <c r="R567" s="26">
        <v>41962.833333333336</v>
      </c>
      <c r="S567" s="23">
        <v>33048</v>
      </c>
      <c r="T567" s="23" t="s">
        <v>281</v>
      </c>
      <c r="U567" s="23" t="s">
        <v>283</v>
      </c>
      <c r="V567" s="23" t="s">
        <v>1698</v>
      </c>
      <c r="W567" s="23">
        <v>41963</v>
      </c>
      <c r="X567" s="23" t="s">
        <v>185</v>
      </c>
      <c r="Y567" s="23">
        <v>33048</v>
      </c>
      <c r="Z567" s="23"/>
      <c r="AA567" s="23">
        <v>41963</v>
      </c>
      <c r="AB567" s="23">
        <v>-33048</v>
      </c>
    </row>
    <row r="568" spans="1:28" x14ac:dyDescent="0.25">
      <c r="A568" s="23" t="s">
        <v>1415</v>
      </c>
      <c r="B568" s="23">
        <v>200000001</v>
      </c>
      <c r="C568" s="26">
        <v>41871.480439814812</v>
      </c>
      <c r="D568" s="26">
        <v>41933.569502314815</v>
      </c>
      <c r="E568" s="26"/>
      <c r="F568" s="23">
        <v>0</v>
      </c>
      <c r="G568" s="23">
        <v>1</v>
      </c>
      <c r="H568" s="23">
        <v>200000000</v>
      </c>
      <c r="I568" s="23"/>
      <c r="J568" s="23">
        <v>200000000</v>
      </c>
      <c r="K568" s="23"/>
      <c r="L568" s="23" t="s">
        <v>1415</v>
      </c>
      <c r="M568" s="23" t="s">
        <v>1416</v>
      </c>
      <c r="N568" s="23" t="s">
        <v>1417</v>
      </c>
      <c r="O568" s="23" t="s">
        <v>1418</v>
      </c>
      <c r="P568" s="23" t="s">
        <v>1490</v>
      </c>
      <c r="Q568" s="23">
        <v>100</v>
      </c>
      <c r="R568" s="26">
        <v>41823.833333333336</v>
      </c>
      <c r="S568" s="23">
        <v>150000</v>
      </c>
      <c r="T568" s="23" t="s">
        <v>280</v>
      </c>
      <c r="U568" s="23" t="s">
        <v>282</v>
      </c>
      <c r="V568" s="23" t="s">
        <v>1698</v>
      </c>
      <c r="W568" s="23">
        <v>41824</v>
      </c>
      <c r="X568" s="23" t="s">
        <v>181</v>
      </c>
      <c r="Y568" s="23"/>
      <c r="Z568" s="23">
        <v>150000</v>
      </c>
      <c r="AA568" s="23">
        <v>41824</v>
      </c>
      <c r="AB568" s="23">
        <v>150000</v>
      </c>
    </row>
    <row r="569" spans="1:28" x14ac:dyDescent="0.25">
      <c r="A569" s="23" t="s">
        <v>1167</v>
      </c>
      <c r="B569" s="23">
        <v>200000000</v>
      </c>
      <c r="C569" s="26">
        <v>41872.572604166664</v>
      </c>
      <c r="D569" s="26">
        <v>41933.542939814812</v>
      </c>
      <c r="E569" s="26"/>
      <c r="F569" s="23">
        <v>0</v>
      </c>
      <c r="G569" s="23">
        <v>1</v>
      </c>
      <c r="H569" s="23">
        <v>200000000</v>
      </c>
      <c r="I569" s="23" t="s">
        <v>1168</v>
      </c>
      <c r="J569" s="23">
        <v>200000001</v>
      </c>
      <c r="K569" s="23"/>
      <c r="L569" s="23" t="s">
        <v>1167</v>
      </c>
      <c r="M569" s="23" t="s">
        <v>1169</v>
      </c>
      <c r="N569" s="23"/>
      <c r="O569" s="23"/>
      <c r="P569" s="23" t="s">
        <v>1170</v>
      </c>
      <c r="Q569" s="23"/>
      <c r="R569" s="26"/>
      <c r="S569" s="23">
        <v>50844.22</v>
      </c>
      <c r="T569" s="23" t="s">
        <v>281</v>
      </c>
      <c r="U569" s="23" t="s">
        <v>283</v>
      </c>
      <c r="V569" s="23" t="s">
        <v>1698</v>
      </c>
      <c r="W569" s="23"/>
      <c r="X569" s="23" t="s">
        <v>185</v>
      </c>
      <c r="Y569" s="23">
        <v>50844.22</v>
      </c>
      <c r="Z569" s="23"/>
      <c r="AA569" s="23"/>
      <c r="AB569" s="23">
        <v>-50844.22</v>
      </c>
    </row>
    <row r="570" spans="1:28" x14ac:dyDescent="0.25">
      <c r="A570" s="23" t="s">
        <v>488</v>
      </c>
      <c r="B570" s="23">
        <v>200000001</v>
      </c>
      <c r="C570" s="26">
        <v>41809.370127314818</v>
      </c>
      <c r="D570" s="26">
        <v>41933.56958333333</v>
      </c>
      <c r="E570" s="26"/>
      <c r="F570" s="23">
        <v>0</v>
      </c>
      <c r="G570" s="23">
        <v>1</v>
      </c>
      <c r="H570" s="23">
        <v>200000000</v>
      </c>
      <c r="I570" s="23" t="s">
        <v>1963</v>
      </c>
      <c r="J570" s="23">
        <v>200000000</v>
      </c>
      <c r="K570" s="23"/>
      <c r="L570" s="23" t="s">
        <v>488</v>
      </c>
      <c r="M570" s="23" t="s">
        <v>489</v>
      </c>
      <c r="N570" s="23" t="s">
        <v>544</v>
      </c>
      <c r="O570" s="23" t="s">
        <v>263</v>
      </c>
      <c r="P570" s="23" t="s">
        <v>545</v>
      </c>
      <c r="Q570" s="23">
        <v>100</v>
      </c>
      <c r="R570" s="26">
        <v>41850.833333333336</v>
      </c>
      <c r="S570" s="23">
        <v>1315396</v>
      </c>
      <c r="T570" s="23" t="s">
        <v>280</v>
      </c>
      <c r="U570" s="23" t="s">
        <v>282</v>
      </c>
      <c r="V570" s="23" t="s">
        <v>1698</v>
      </c>
      <c r="W570" s="23">
        <v>41851</v>
      </c>
      <c r="X570" s="23" t="s">
        <v>181</v>
      </c>
      <c r="Y570" s="23"/>
      <c r="Z570" s="23">
        <v>1315396</v>
      </c>
      <c r="AA570" s="23">
        <v>41851</v>
      </c>
      <c r="AB570" s="23">
        <v>1315396</v>
      </c>
    </row>
    <row r="571" spans="1:28" x14ac:dyDescent="0.25">
      <c r="A571" s="23" t="s">
        <v>3043</v>
      </c>
      <c r="B571" s="23">
        <v>200000003</v>
      </c>
      <c r="C571" s="26">
        <v>41942.357372685183</v>
      </c>
      <c r="D571" s="26">
        <v>41942.357372685183</v>
      </c>
      <c r="E571" s="26"/>
      <c r="F571" s="23">
        <v>0</v>
      </c>
      <c r="G571" s="23">
        <v>1</v>
      </c>
      <c r="H571" s="23">
        <v>200000000</v>
      </c>
      <c r="I571" s="23" t="s">
        <v>3044</v>
      </c>
      <c r="J571" s="23">
        <v>200000001</v>
      </c>
      <c r="K571" s="23"/>
      <c r="L571" s="23" t="s">
        <v>3043</v>
      </c>
      <c r="M571" s="23" t="s">
        <v>2259</v>
      </c>
      <c r="N571" s="23" t="s">
        <v>2131</v>
      </c>
      <c r="O571" s="23" t="s">
        <v>2132</v>
      </c>
      <c r="P571" s="23" t="s">
        <v>3045</v>
      </c>
      <c r="Q571" s="23"/>
      <c r="R571" s="26">
        <v>41953.833333333336</v>
      </c>
      <c r="S571" s="23">
        <v>1280</v>
      </c>
      <c r="T571" s="23" t="s">
        <v>281</v>
      </c>
      <c r="U571" s="23" t="s">
        <v>284</v>
      </c>
      <c r="V571" s="23" t="s">
        <v>1698</v>
      </c>
      <c r="W571" s="23">
        <v>41954</v>
      </c>
      <c r="X571" s="23" t="s">
        <v>192</v>
      </c>
      <c r="Y571" s="23">
        <v>1280</v>
      </c>
      <c r="Z571" s="23"/>
      <c r="AA571" s="23">
        <v>41954</v>
      </c>
      <c r="AB571" s="23">
        <v>-1280</v>
      </c>
    </row>
    <row r="572" spans="1:28" x14ac:dyDescent="0.25">
      <c r="A572" s="23" t="s">
        <v>1375</v>
      </c>
      <c r="B572" s="23">
        <v>200000002</v>
      </c>
      <c r="C572" s="26">
        <v>41876.288842592592</v>
      </c>
      <c r="D572" s="26">
        <v>41933.569409722222</v>
      </c>
      <c r="E572" s="26"/>
      <c r="F572" s="23">
        <v>0</v>
      </c>
      <c r="G572" s="23">
        <v>1</v>
      </c>
      <c r="H572" s="23">
        <v>200000003</v>
      </c>
      <c r="I572" s="23" t="s">
        <v>1376</v>
      </c>
      <c r="J572" s="23">
        <v>200000001</v>
      </c>
      <c r="K572" s="23"/>
      <c r="L572" s="23" t="s">
        <v>1375</v>
      </c>
      <c r="M572" s="23" t="s">
        <v>1066</v>
      </c>
      <c r="N572" s="23" t="s">
        <v>436</v>
      </c>
      <c r="O572" s="23" t="s">
        <v>309</v>
      </c>
      <c r="P572" s="23" t="s">
        <v>1377</v>
      </c>
      <c r="Q572" s="23"/>
      <c r="R572" s="26"/>
      <c r="S572" s="23">
        <v>45000</v>
      </c>
      <c r="T572" s="23" t="s">
        <v>281</v>
      </c>
      <c r="U572" s="23" t="s">
        <v>3593</v>
      </c>
      <c r="V572" s="23" t="s">
        <v>1699</v>
      </c>
      <c r="W572" s="23"/>
      <c r="X572" s="23" t="s">
        <v>274</v>
      </c>
      <c r="Y572" s="23">
        <v>45000</v>
      </c>
      <c r="Z572" s="23"/>
      <c r="AA572" s="23"/>
      <c r="AB572" s="23">
        <v>-45000</v>
      </c>
    </row>
    <row r="573" spans="1:28" x14ac:dyDescent="0.25">
      <c r="A573" s="23" t="s">
        <v>518</v>
      </c>
      <c r="B573" s="23">
        <v>200000000</v>
      </c>
      <c r="C573" s="26">
        <v>41870.495358796295</v>
      </c>
      <c r="D573" s="26">
        <v>41933.543043981481</v>
      </c>
      <c r="E573" s="26"/>
      <c r="F573" s="23">
        <v>0</v>
      </c>
      <c r="G573" s="23">
        <v>1</v>
      </c>
      <c r="H573" s="23">
        <v>200000000</v>
      </c>
      <c r="I573" s="23" t="s">
        <v>1172</v>
      </c>
      <c r="J573" s="23">
        <v>200000001</v>
      </c>
      <c r="K573" s="23"/>
      <c r="L573" s="23" t="s">
        <v>518</v>
      </c>
      <c r="M573" s="23" t="s">
        <v>519</v>
      </c>
      <c r="N573" s="23" t="s">
        <v>395</v>
      </c>
      <c r="O573" s="23" t="s">
        <v>322</v>
      </c>
      <c r="P573" s="23" t="s">
        <v>1531</v>
      </c>
      <c r="Q573" s="23"/>
      <c r="R573" s="26">
        <v>41858.833333333336</v>
      </c>
      <c r="S573" s="23">
        <v>4750</v>
      </c>
      <c r="T573" s="23" t="s">
        <v>281</v>
      </c>
      <c r="U573" s="23" t="s">
        <v>283</v>
      </c>
      <c r="V573" s="23" t="s">
        <v>1698</v>
      </c>
      <c r="W573" s="23">
        <v>41859</v>
      </c>
      <c r="X573" s="23" t="s">
        <v>185</v>
      </c>
      <c r="Y573" s="23">
        <v>4750</v>
      </c>
      <c r="Z573" s="23"/>
      <c r="AA573" s="23">
        <v>41859</v>
      </c>
      <c r="AB573" s="23">
        <v>-4750</v>
      </c>
    </row>
    <row r="574" spans="1:28" x14ac:dyDescent="0.25">
      <c r="A574" s="23" t="s">
        <v>659</v>
      </c>
      <c r="B574" s="23">
        <v>200000002</v>
      </c>
      <c r="C574" s="26">
        <v>41851.449965277781</v>
      </c>
      <c r="D574" s="26">
        <v>41933.569467592592</v>
      </c>
      <c r="E574" s="26"/>
      <c r="F574" s="23">
        <v>0</v>
      </c>
      <c r="G574" s="23">
        <v>1</v>
      </c>
      <c r="H574" s="23">
        <v>200000000</v>
      </c>
      <c r="I574" s="23" t="s">
        <v>660</v>
      </c>
      <c r="J574" s="23">
        <v>200000001</v>
      </c>
      <c r="K574" s="23"/>
      <c r="L574" s="23" t="s">
        <v>659</v>
      </c>
      <c r="M574" s="23" t="s">
        <v>661</v>
      </c>
      <c r="N574" s="23" t="s">
        <v>536</v>
      </c>
      <c r="O574" s="23" t="s">
        <v>264</v>
      </c>
      <c r="P574" s="23" t="s">
        <v>861</v>
      </c>
      <c r="Q574" s="23"/>
      <c r="R574" s="26">
        <v>41850.833333333336</v>
      </c>
      <c r="S574" s="23">
        <v>1000</v>
      </c>
      <c r="T574" s="23" t="s">
        <v>281</v>
      </c>
      <c r="U574" s="23" t="s">
        <v>3593</v>
      </c>
      <c r="V574" s="23" t="s">
        <v>1698</v>
      </c>
      <c r="W574" s="23">
        <v>41851</v>
      </c>
      <c r="X574" s="23" t="s">
        <v>274</v>
      </c>
      <c r="Y574" s="23">
        <v>1000</v>
      </c>
      <c r="Z574" s="23"/>
      <c r="AA574" s="23">
        <v>41851</v>
      </c>
      <c r="AB574" s="23">
        <v>-1000</v>
      </c>
    </row>
    <row r="575" spans="1:28" x14ac:dyDescent="0.25">
      <c r="A575" s="23" t="s">
        <v>1273</v>
      </c>
      <c r="B575" s="23">
        <v>200000000</v>
      </c>
      <c r="C575" s="26">
        <v>41871.498900462961</v>
      </c>
      <c r="D575" s="26">
        <v>41933.542951388888</v>
      </c>
      <c r="E575" s="26"/>
      <c r="F575" s="23">
        <v>0</v>
      </c>
      <c r="G575" s="23">
        <v>1</v>
      </c>
      <c r="H575" s="23">
        <v>200000003</v>
      </c>
      <c r="I575" s="23" t="s">
        <v>1274</v>
      </c>
      <c r="J575" s="23">
        <v>200000001</v>
      </c>
      <c r="K575" s="23"/>
      <c r="L575" s="23" t="s">
        <v>1273</v>
      </c>
      <c r="M575" s="23" t="s">
        <v>1088</v>
      </c>
      <c r="N575" s="23" t="s">
        <v>395</v>
      </c>
      <c r="O575" s="23" t="s">
        <v>322</v>
      </c>
      <c r="P575" s="23" t="s">
        <v>1440</v>
      </c>
      <c r="Q575" s="23"/>
      <c r="R575" s="26">
        <v>41785.833333333336</v>
      </c>
      <c r="S575" s="23">
        <v>8540</v>
      </c>
      <c r="T575" s="23" t="s">
        <v>281</v>
      </c>
      <c r="U575" s="23" t="s">
        <v>283</v>
      </c>
      <c r="V575" s="23" t="s">
        <v>1699</v>
      </c>
      <c r="W575" s="23">
        <v>41786</v>
      </c>
      <c r="X575" s="23" t="s">
        <v>185</v>
      </c>
      <c r="Y575" s="23">
        <v>8540</v>
      </c>
      <c r="Z575" s="23"/>
      <c r="AA575" s="23">
        <v>41786</v>
      </c>
      <c r="AB575" s="23">
        <v>-8540</v>
      </c>
    </row>
    <row r="576" spans="1:28" x14ac:dyDescent="0.25">
      <c r="A576" s="23" t="s">
        <v>375</v>
      </c>
      <c r="B576" s="23">
        <v>200000001</v>
      </c>
      <c r="C576" s="26">
        <v>41859.35696759259</v>
      </c>
      <c r="D576" s="26">
        <v>41933.569444444445</v>
      </c>
      <c r="E576" s="26"/>
      <c r="F576" s="23">
        <v>0</v>
      </c>
      <c r="G576" s="23">
        <v>1</v>
      </c>
      <c r="H576" s="23">
        <v>200000000</v>
      </c>
      <c r="I576" s="23" t="s">
        <v>2588</v>
      </c>
      <c r="J576" s="23">
        <v>200000000</v>
      </c>
      <c r="K576" s="23"/>
      <c r="L576" s="23" t="s">
        <v>375</v>
      </c>
      <c r="M576" s="23" t="s">
        <v>376</v>
      </c>
      <c r="N576" s="23" t="s">
        <v>456</v>
      </c>
      <c r="O576" s="23" t="s">
        <v>338</v>
      </c>
      <c r="P576" s="23" t="s">
        <v>748</v>
      </c>
      <c r="Q576" s="23"/>
      <c r="R576" s="26"/>
      <c r="S576" s="23">
        <v>34000</v>
      </c>
      <c r="T576" s="23" t="s">
        <v>280</v>
      </c>
      <c r="U576" s="23" t="s">
        <v>282</v>
      </c>
      <c r="V576" s="23" t="s">
        <v>1698</v>
      </c>
      <c r="W576" s="23"/>
      <c r="X576" s="23" t="s">
        <v>181</v>
      </c>
      <c r="Y576" s="23"/>
      <c r="Z576" s="23">
        <v>34000</v>
      </c>
      <c r="AA576" s="23"/>
      <c r="AB576" s="23">
        <v>34000</v>
      </c>
    </row>
    <row r="577" spans="1:28" x14ac:dyDescent="0.25">
      <c r="A577" s="23" t="s">
        <v>2194</v>
      </c>
      <c r="B577" s="23">
        <v>200000003</v>
      </c>
      <c r="C577" s="26">
        <v>41915.173425925925</v>
      </c>
      <c r="D577" s="26">
        <v>41933.569525462961</v>
      </c>
      <c r="E577" s="26"/>
      <c r="F577" s="23">
        <v>0</v>
      </c>
      <c r="G577" s="23">
        <v>1</v>
      </c>
      <c r="H577" s="23">
        <v>200000000</v>
      </c>
      <c r="I577" s="23" t="s">
        <v>2195</v>
      </c>
      <c r="J577" s="23">
        <v>200000001</v>
      </c>
      <c r="K577" s="23"/>
      <c r="L577" s="23" t="s">
        <v>2194</v>
      </c>
      <c r="M577" s="23" t="s">
        <v>2196</v>
      </c>
      <c r="N577" s="23" t="s">
        <v>1727</v>
      </c>
      <c r="O577" s="23" t="s">
        <v>1728</v>
      </c>
      <c r="P577" s="23" t="s">
        <v>2783</v>
      </c>
      <c r="Q577" s="23"/>
      <c r="R577" s="26">
        <v>41903.833333333336</v>
      </c>
      <c r="S577" s="23">
        <v>3500</v>
      </c>
      <c r="T577" s="23" t="s">
        <v>281</v>
      </c>
      <c r="U577" s="23" t="s">
        <v>284</v>
      </c>
      <c r="V577" s="23" t="s">
        <v>1698</v>
      </c>
      <c r="W577" s="23">
        <v>41904</v>
      </c>
      <c r="X577" s="23" t="s">
        <v>192</v>
      </c>
      <c r="Y577" s="23">
        <v>3500</v>
      </c>
      <c r="Z577" s="23"/>
      <c r="AA577" s="23">
        <v>41904</v>
      </c>
      <c r="AB577" s="23">
        <v>-3500</v>
      </c>
    </row>
    <row r="578" spans="1:28" x14ac:dyDescent="0.25">
      <c r="A578" s="23" t="s">
        <v>2166</v>
      </c>
      <c r="B578" s="23">
        <v>200000005</v>
      </c>
      <c r="C578" s="26">
        <v>41919.370335648149</v>
      </c>
      <c r="D578" s="26">
        <v>41933.569363425922</v>
      </c>
      <c r="E578" s="26"/>
      <c r="F578" s="23">
        <v>0</v>
      </c>
      <c r="G578" s="23">
        <v>1</v>
      </c>
      <c r="H578" s="23">
        <v>100000000</v>
      </c>
      <c r="I578" s="23" t="s">
        <v>2167</v>
      </c>
      <c r="J578" s="23">
        <v>200000000</v>
      </c>
      <c r="K578" s="23"/>
      <c r="L578" s="23" t="s">
        <v>2166</v>
      </c>
      <c r="M578" s="23" t="s">
        <v>2168</v>
      </c>
      <c r="N578" s="23" t="s">
        <v>1800</v>
      </c>
      <c r="O578" s="23" t="s">
        <v>1801</v>
      </c>
      <c r="P578" s="23" t="s">
        <v>2169</v>
      </c>
      <c r="Q578" s="23"/>
      <c r="R578" s="26">
        <v>41942.833333333336</v>
      </c>
      <c r="S578" s="23">
        <v>23666</v>
      </c>
      <c r="T578" s="23" t="s">
        <v>280</v>
      </c>
      <c r="U578" s="23" t="s">
        <v>1703</v>
      </c>
      <c r="V578" s="23" t="s">
        <v>1701</v>
      </c>
      <c r="W578" s="23">
        <v>41943</v>
      </c>
      <c r="X578" s="23" t="s">
        <v>1694</v>
      </c>
      <c r="Y578" s="23"/>
      <c r="Z578" s="23">
        <v>21299.4</v>
      </c>
      <c r="AA578" s="23">
        <v>41943</v>
      </c>
      <c r="AB578" s="23">
        <v>23666</v>
      </c>
    </row>
    <row r="579" spans="1:28" x14ac:dyDescent="0.25">
      <c r="A579" s="23" t="s">
        <v>1081</v>
      </c>
      <c r="B579" s="23">
        <v>200000001</v>
      </c>
      <c r="C579" s="26">
        <v>41871.279062499998</v>
      </c>
      <c r="D579" s="26">
        <v>41933.569421296299</v>
      </c>
      <c r="E579" s="26"/>
      <c r="F579" s="23">
        <v>0</v>
      </c>
      <c r="G579" s="23">
        <v>1</v>
      </c>
      <c r="H579" s="23">
        <v>200000003</v>
      </c>
      <c r="I579" s="23" t="s">
        <v>1082</v>
      </c>
      <c r="J579" s="23">
        <v>200000000</v>
      </c>
      <c r="K579" s="23"/>
      <c r="L579" s="23" t="s">
        <v>1081</v>
      </c>
      <c r="M579" s="23" t="s">
        <v>444</v>
      </c>
      <c r="N579" s="23" t="s">
        <v>1083</v>
      </c>
      <c r="O579" s="23" t="s">
        <v>1084</v>
      </c>
      <c r="P579" s="23" t="s">
        <v>1085</v>
      </c>
      <c r="Q579" s="23"/>
      <c r="R579" s="26"/>
      <c r="S579" s="23">
        <v>3332</v>
      </c>
      <c r="T579" s="23" t="s">
        <v>280</v>
      </c>
      <c r="U579" s="23" t="s">
        <v>282</v>
      </c>
      <c r="V579" s="23" t="s">
        <v>1699</v>
      </c>
      <c r="W579" s="23"/>
      <c r="X579" s="23" t="s">
        <v>181</v>
      </c>
      <c r="Y579" s="23"/>
      <c r="Z579" s="23">
        <v>3332</v>
      </c>
      <c r="AA579" s="23"/>
      <c r="AB579" s="23">
        <v>3332</v>
      </c>
    </row>
    <row r="580" spans="1:28" x14ac:dyDescent="0.25">
      <c r="A580" s="23" t="s">
        <v>1339</v>
      </c>
      <c r="B580" s="23">
        <v>200000001</v>
      </c>
      <c r="C580" s="26">
        <v>41871.508773148147</v>
      </c>
      <c r="D580" s="26">
        <v>41933.569421296299</v>
      </c>
      <c r="E580" s="26"/>
      <c r="F580" s="23">
        <v>0</v>
      </c>
      <c r="G580" s="23">
        <v>1</v>
      </c>
      <c r="H580" s="23">
        <v>200000000</v>
      </c>
      <c r="I580" s="23" t="s">
        <v>1340</v>
      </c>
      <c r="J580" s="23">
        <v>200000000</v>
      </c>
      <c r="K580" s="23"/>
      <c r="L580" s="23" t="s">
        <v>1339</v>
      </c>
      <c r="M580" s="23" t="s">
        <v>1341</v>
      </c>
      <c r="N580" s="23" t="s">
        <v>1342</v>
      </c>
      <c r="O580" s="23" t="s">
        <v>1343</v>
      </c>
      <c r="P580" s="23" t="s">
        <v>1344</v>
      </c>
      <c r="Q580" s="23"/>
      <c r="R580" s="26">
        <v>41771.833333333336</v>
      </c>
      <c r="S580" s="23">
        <v>11070</v>
      </c>
      <c r="T580" s="23" t="s">
        <v>280</v>
      </c>
      <c r="U580" s="23" t="s">
        <v>282</v>
      </c>
      <c r="V580" s="23" t="s">
        <v>1698</v>
      </c>
      <c r="W580" s="23">
        <v>41772</v>
      </c>
      <c r="X580" s="23" t="s">
        <v>181</v>
      </c>
      <c r="Y580" s="23"/>
      <c r="Z580" s="23">
        <v>11070</v>
      </c>
      <c r="AA580" s="23">
        <v>41772</v>
      </c>
      <c r="AB580" s="23">
        <v>11070</v>
      </c>
    </row>
    <row r="581" spans="1:28" x14ac:dyDescent="0.25">
      <c r="A581" s="23" t="s">
        <v>1262</v>
      </c>
      <c r="B581" s="23">
        <v>200000002</v>
      </c>
      <c r="C581" s="26">
        <v>41876.291863425926</v>
      </c>
      <c r="D581" s="26">
        <v>41933.569409722222</v>
      </c>
      <c r="E581" s="26"/>
      <c r="F581" s="23">
        <v>0</v>
      </c>
      <c r="G581" s="23">
        <v>1</v>
      </c>
      <c r="H581" s="23">
        <v>200000004</v>
      </c>
      <c r="I581" s="23" t="s">
        <v>1263</v>
      </c>
      <c r="J581" s="23">
        <v>200000001</v>
      </c>
      <c r="K581" s="23"/>
      <c r="L581" s="23" t="s">
        <v>1262</v>
      </c>
      <c r="M581" s="23" t="s">
        <v>1264</v>
      </c>
      <c r="N581" s="23" t="s">
        <v>373</v>
      </c>
      <c r="O581" s="23" t="s">
        <v>337</v>
      </c>
      <c r="P581" s="23" t="s">
        <v>1618</v>
      </c>
      <c r="Q581" s="23"/>
      <c r="R581" s="26"/>
      <c r="S581" s="23">
        <v>13000</v>
      </c>
      <c r="T581" s="23" t="s">
        <v>281</v>
      </c>
      <c r="U581" s="23" t="s">
        <v>3593</v>
      </c>
      <c r="V581" s="23" t="s">
        <v>1700</v>
      </c>
      <c r="W581" s="23"/>
      <c r="X581" s="23" t="s">
        <v>274</v>
      </c>
      <c r="Y581" s="23">
        <v>13000</v>
      </c>
      <c r="Z581" s="23"/>
      <c r="AA581" s="23"/>
      <c r="AB581" s="23">
        <v>-13000</v>
      </c>
    </row>
    <row r="582" spans="1:28" x14ac:dyDescent="0.25">
      <c r="A582" s="23" t="s">
        <v>481</v>
      </c>
      <c r="B582" s="23">
        <v>200000001</v>
      </c>
      <c r="C582" s="26">
        <v>41809.489525462966</v>
      </c>
      <c r="D582" s="26">
        <v>41933.569699074076</v>
      </c>
      <c r="E582" s="26"/>
      <c r="F582" s="23">
        <v>0</v>
      </c>
      <c r="G582" s="23">
        <v>1</v>
      </c>
      <c r="H582" s="23">
        <v>200000000</v>
      </c>
      <c r="I582" s="23"/>
      <c r="J582" s="23">
        <v>200000000</v>
      </c>
      <c r="K582" s="23"/>
      <c r="L582" s="23" t="s">
        <v>481</v>
      </c>
      <c r="M582" s="23" t="s">
        <v>482</v>
      </c>
      <c r="N582" s="23" t="s">
        <v>420</v>
      </c>
      <c r="O582" s="23" t="s">
        <v>255</v>
      </c>
      <c r="P582" s="23" t="s">
        <v>632</v>
      </c>
      <c r="Q582" s="23"/>
      <c r="R582" s="26">
        <v>41906.833333333336</v>
      </c>
      <c r="S582" s="23">
        <v>124887.5</v>
      </c>
      <c r="T582" s="23" t="s">
        <v>280</v>
      </c>
      <c r="U582" s="23" t="s">
        <v>282</v>
      </c>
      <c r="V582" s="23" t="s">
        <v>1698</v>
      </c>
      <c r="W582" s="23">
        <v>41907</v>
      </c>
      <c r="X582" s="23" t="s">
        <v>181</v>
      </c>
      <c r="Y582" s="23"/>
      <c r="Z582" s="23">
        <v>124887.5</v>
      </c>
      <c r="AA582" s="23">
        <v>41907</v>
      </c>
      <c r="AB582" s="23">
        <v>124887.5</v>
      </c>
    </row>
    <row r="583" spans="1:28" x14ac:dyDescent="0.25">
      <c r="A583" s="23" t="s">
        <v>2181</v>
      </c>
      <c r="B583" s="23">
        <v>200000000</v>
      </c>
      <c r="C583" s="26">
        <v>41905.527638888889</v>
      </c>
      <c r="D583" s="26">
        <v>41936.284699074073</v>
      </c>
      <c r="E583" s="26"/>
      <c r="F583" s="23">
        <v>0</v>
      </c>
      <c r="G583" s="23">
        <v>1</v>
      </c>
      <c r="H583" s="23">
        <v>200000003</v>
      </c>
      <c r="I583" s="23" t="s">
        <v>2182</v>
      </c>
      <c r="J583" s="23">
        <v>200000001</v>
      </c>
      <c r="K583" s="23"/>
      <c r="L583" s="23" t="s">
        <v>2181</v>
      </c>
      <c r="M583" s="23" t="s">
        <v>2183</v>
      </c>
      <c r="N583" s="23" t="s">
        <v>395</v>
      </c>
      <c r="O583" s="23" t="s">
        <v>322</v>
      </c>
      <c r="P583" s="23" t="s">
        <v>2316</v>
      </c>
      <c r="Q583" s="23"/>
      <c r="R583" s="26">
        <v>41941.833333333336</v>
      </c>
      <c r="S583" s="23">
        <v>780</v>
      </c>
      <c r="T583" s="23" t="s">
        <v>281</v>
      </c>
      <c r="U583" s="23" t="s">
        <v>283</v>
      </c>
      <c r="V583" s="23" t="s">
        <v>1699</v>
      </c>
      <c r="W583" s="23">
        <v>41942</v>
      </c>
      <c r="X583" s="23" t="s">
        <v>185</v>
      </c>
      <c r="Y583" s="23">
        <v>780</v>
      </c>
      <c r="Z583" s="23"/>
      <c r="AA583" s="23">
        <v>41942</v>
      </c>
      <c r="AB583" s="23">
        <v>-780</v>
      </c>
    </row>
    <row r="584" spans="1:28" x14ac:dyDescent="0.25">
      <c r="A584" s="23" t="s">
        <v>371</v>
      </c>
      <c r="B584" s="23">
        <v>200000000</v>
      </c>
      <c r="C584" s="26">
        <v>41942.57136574074</v>
      </c>
      <c r="D584" s="26">
        <v>41942.57136574074</v>
      </c>
      <c r="E584" s="26"/>
      <c r="F584" s="23">
        <v>0</v>
      </c>
      <c r="G584" s="23">
        <v>1</v>
      </c>
      <c r="H584" s="23">
        <v>200000000</v>
      </c>
      <c r="I584" s="23" t="s">
        <v>2231</v>
      </c>
      <c r="J584" s="23">
        <v>200000001</v>
      </c>
      <c r="K584" s="23"/>
      <c r="L584" s="23" t="s">
        <v>371</v>
      </c>
      <c r="M584" s="23" t="s">
        <v>372</v>
      </c>
      <c r="N584" s="23" t="s">
        <v>445</v>
      </c>
      <c r="O584" s="23" t="s">
        <v>316</v>
      </c>
      <c r="P584" s="23" t="s">
        <v>3220</v>
      </c>
      <c r="Q584" s="23"/>
      <c r="R584" s="26">
        <v>41842.833333333336</v>
      </c>
      <c r="S584" s="23">
        <v>36771</v>
      </c>
      <c r="T584" s="23" t="s">
        <v>281</v>
      </c>
      <c r="U584" s="23" t="s">
        <v>283</v>
      </c>
      <c r="V584" s="23" t="s">
        <v>1698</v>
      </c>
      <c r="W584" s="23">
        <v>41843</v>
      </c>
      <c r="X584" s="23" t="s">
        <v>185</v>
      </c>
      <c r="Y584" s="23">
        <v>36771</v>
      </c>
      <c r="Z584" s="23"/>
      <c r="AA584" s="23">
        <v>41843</v>
      </c>
      <c r="AB584" s="23">
        <v>-36771</v>
      </c>
    </row>
    <row r="585" spans="1:28" x14ac:dyDescent="0.25">
      <c r="A585" s="23" t="s">
        <v>1157</v>
      </c>
      <c r="B585" s="23">
        <v>200000002</v>
      </c>
      <c r="C585" s="26">
        <v>41870.45480324074</v>
      </c>
      <c r="D585" s="26">
        <v>41933.569432870368</v>
      </c>
      <c r="E585" s="26"/>
      <c r="F585" s="23">
        <v>0</v>
      </c>
      <c r="G585" s="23">
        <v>1</v>
      </c>
      <c r="H585" s="23">
        <v>200000000</v>
      </c>
      <c r="I585" s="23" t="s">
        <v>2155</v>
      </c>
      <c r="J585" s="23">
        <v>200000001</v>
      </c>
      <c r="K585" s="23"/>
      <c r="L585" s="23" t="s">
        <v>1157</v>
      </c>
      <c r="M585" s="23" t="s">
        <v>1158</v>
      </c>
      <c r="N585" s="23" t="s">
        <v>536</v>
      </c>
      <c r="O585" s="23" t="s">
        <v>264</v>
      </c>
      <c r="P585" s="23" t="s">
        <v>1374</v>
      </c>
      <c r="Q585" s="23"/>
      <c r="R585" s="26">
        <v>41742.833333333336</v>
      </c>
      <c r="S585" s="23">
        <v>850</v>
      </c>
      <c r="T585" s="23" t="s">
        <v>281</v>
      </c>
      <c r="U585" s="23" t="s">
        <v>3593</v>
      </c>
      <c r="V585" s="23" t="s">
        <v>1698</v>
      </c>
      <c r="W585" s="23">
        <v>41743</v>
      </c>
      <c r="X585" s="23" t="s">
        <v>274</v>
      </c>
      <c r="Y585" s="23">
        <v>850</v>
      </c>
      <c r="Z585" s="23"/>
      <c r="AA585" s="23">
        <v>41743</v>
      </c>
      <c r="AB585" s="23">
        <v>-850</v>
      </c>
    </row>
    <row r="586" spans="1:28" x14ac:dyDescent="0.25">
      <c r="A586" s="23" t="s">
        <v>1035</v>
      </c>
      <c r="B586" s="23">
        <v>200000002</v>
      </c>
      <c r="C586" s="26">
        <v>41915.420567129629</v>
      </c>
      <c r="D586" s="26">
        <v>41933.569444444445</v>
      </c>
      <c r="E586" s="26"/>
      <c r="F586" s="23">
        <v>0</v>
      </c>
      <c r="G586" s="23">
        <v>1</v>
      </c>
      <c r="H586" s="23">
        <v>200000003</v>
      </c>
      <c r="I586" s="23" t="s">
        <v>2422</v>
      </c>
      <c r="J586" s="23">
        <v>200000001</v>
      </c>
      <c r="K586" s="23"/>
      <c r="L586" s="23" t="s">
        <v>1035</v>
      </c>
      <c r="M586" s="23" t="s">
        <v>1036</v>
      </c>
      <c r="N586" s="23" t="s">
        <v>2595</v>
      </c>
      <c r="O586" s="23" t="s">
        <v>2596</v>
      </c>
      <c r="P586" s="23" t="s">
        <v>2597</v>
      </c>
      <c r="Q586" s="23"/>
      <c r="R586" s="26">
        <v>41914.833333333336</v>
      </c>
      <c r="S586" s="23">
        <v>1800</v>
      </c>
      <c r="T586" s="23" t="s">
        <v>281</v>
      </c>
      <c r="U586" s="23" t="s">
        <v>3593</v>
      </c>
      <c r="V586" s="23" t="s">
        <v>1699</v>
      </c>
      <c r="W586" s="23">
        <v>41915</v>
      </c>
      <c r="X586" s="23" t="s">
        <v>274</v>
      </c>
      <c r="Y586" s="23">
        <v>1800</v>
      </c>
      <c r="Z586" s="23"/>
      <c r="AA586" s="23">
        <v>41915</v>
      </c>
      <c r="AB586" s="23">
        <v>-1800</v>
      </c>
    </row>
    <row r="587" spans="1:28" x14ac:dyDescent="0.25">
      <c r="A587" s="23" t="s">
        <v>371</v>
      </c>
      <c r="B587" s="23">
        <v>200000000</v>
      </c>
      <c r="C587" s="26">
        <v>41942.572870370372</v>
      </c>
      <c r="D587" s="26">
        <v>41942.572870370372</v>
      </c>
      <c r="E587" s="26"/>
      <c r="F587" s="23">
        <v>0</v>
      </c>
      <c r="G587" s="23">
        <v>1</v>
      </c>
      <c r="H587" s="23">
        <v>200000000</v>
      </c>
      <c r="I587" s="23" t="s">
        <v>2231</v>
      </c>
      <c r="J587" s="23">
        <v>200000001</v>
      </c>
      <c r="K587" s="23"/>
      <c r="L587" s="23" t="s">
        <v>371</v>
      </c>
      <c r="M587" s="23" t="s">
        <v>372</v>
      </c>
      <c r="N587" s="23" t="s">
        <v>395</v>
      </c>
      <c r="O587" s="23" t="s">
        <v>322</v>
      </c>
      <c r="P587" s="23" t="s">
        <v>3055</v>
      </c>
      <c r="Q587" s="23"/>
      <c r="R587" s="26">
        <v>41850.833333333336</v>
      </c>
      <c r="S587" s="23">
        <v>48741</v>
      </c>
      <c r="T587" s="23" t="s">
        <v>281</v>
      </c>
      <c r="U587" s="23" t="s">
        <v>283</v>
      </c>
      <c r="V587" s="23" t="s">
        <v>1698</v>
      </c>
      <c r="W587" s="23">
        <v>41851</v>
      </c>
      <c r="X587" s="23" t="s">
        <v>185</v>
      </c>
      <c r="Y587" s="23">
        <v>48741</v>
      </c>
      <c r="Z587" s="23"/>
      <c r="AA587" s="23">
        <v>41851</v>
      </c>
      <c r="AB587" s="23">
        <v>-48741</v>
      </c>
    </row>
    <row r="588" spans="1:28" x14ac:dyDescent="0.25">
      <c r="A588" s="23" t="s">
        <v>442</v>
      </c>
      <c r="B588" s="23">
        <v>200000000</v>
      </c>
      <c r="C588" s="26">
        <v>41856.528113425928</v>
      </c>
      <c r="D588" s="26">
        <v>41933.543009259258</v>
      </c>
      <c r="E588" s="26"/>
      <c r="F588" s="23">
        <v>0</v>
      </c>
      <c r="G588" s="23">
        <v>1</v>
      </c>
      <c r="H588" s="23">
        <v>200000003</v>
      </c>
      <c r="I588" s="23" t="s">
        <v>443</v>
      </c>
      <c r="J588" s="23">
        <v>200000001</v>
      </c>
      <c r="K588" s="23"/>
      <c r="L588" s="23" t="s">
        <v>442</v>
      </c>
      <c r="M588" s="23" t="s">
        <v>444</v>
      </c>
      <c r="N588" s="23" t="s">
        <v>445</v>
      </c>
      <c r="O588" s="23" t="s">
        <v>316</v>
      </c>
      <c r="P588" s="23" t="s">
        <v>446</v>
      </c>
      <c r="Q588" s="23"/>
      <c r="R588" s="26"/>
      <c r="S588" s="23">
        <v>63900</v>
      </c>
      <c r="T588" s="23" t="s">
        <v>281</v>
      </c>
      <c r="U588" s="23" t="s">
        <v>283</v>
      </c>
      <c r="V588" s="23" t="s">
        <v>1699</v>
      </c>
      <c r="W588" s="23"/>
      <c r="X588" s="23" t="s">
        <v>185</v>
      </c>
      <c r="Y588" s="23">
        <v>63900</v>
      </c>
      <c r="Z588" s="23"/>
      <c r="AA588" s="23"/>
      <c r="AB588" s="23">
        <v>-63900</v>
      </c>
    </row>
    <row r="589" spans="1:28" x14ac:dyDescent="0.25">
      <c r="A589" s="23" t="s">
        <v>481</v>
      </c>
      <c r="B589" s="23">
        <v>200000001</v>
      </c>
      <c r="C589" s="26">
        <v>41809.491041666668</v>
      </c>
      <c r="D589" s="26">
        <v>41933.569699074076</v>
      </c>
      <c r="E589" s="26"/>
      <c r="F589" s="23">
        <v>0</v>
      </c>
      <c r="G589" s="23">
        <v>1</v>
      </c>
      <c r="H589" s="23">
        <v>200000000</v>
      </c>
      <c r="I589" s="23"/>
      <c r="J589" s="23">
        <v>200000000</v>
      </c>
      <c r="K589" s="23"/>
      <c r="L589" s="23" t="s">
        <v>481</v>
      </c>
      <c r="M589" s="23" t="s">
        <v>482</v>
      </c>
      <c r="N589" s="23" t="s">
        <v>420</v>
      </c>
      <c r="O589" s="23" t="s">
        <v>255</v>
      </c>
      <c r="P589" s="23" t="s">
        <v>571</v>
      </c>
      <c r="Q589" s="23"/>
      <c r="R589" s="26">
        <v>41997.833333333336</v>
      </c>
      <c r="S589" s="23">
        <v>124887.5</v>
      </c>
      <c r="T589" s="23" t="s">
        <v>280</v>
      </c>
      <c r="U589" s="23" t="s">
        <v>282</v>
      </c>
      <c r="V589" s="23" t="s">
        <v>1698</v>
      </c>
      <c r="W589" s="23">
        <v>41998</v>
      </c>
      <c r="X589" s="23" t="s">
        <v>181</v>
      </c>
      <c r="Y589" s="23"/>
      <c r="Z589" s="23">
        <v>124887.5</v>
      </c>
      <c r="AA589" s="23">
        <v>41998</v>
      </c>
      <c r="AB589" s="23">
        <v>124887.5</v>
      </c>
    </row>
    <row r="590" spans="1:28" x14ac:dyDescent="0.25">
      <c r="A590" s="23" t="s">
        <v>3137</v>
      </c>
      <c r="B590" s="23">
        <v>200000000</v>
      </c>
      <c r="C590" s="26">
        <v>41936.3125</v>
      </c>
      <c r="D590" s="26">
        <v>41936.3125</v>
      </c>
      <c r="E590" s="26"/>
      <c r="F590" s="23">
        <v>0</v>
      </c>
      <c r="G590" s="23">
        <v>1</v>
      </c>
      <c r="H590" s="23">
        <v>200000003</v>
      </c>
      <c r="I590" s="23" t="s">
        <v>3138</v>
      </c>
      <c r="J590" s="23">
        <v>200000001</v>
      </c>
      <c r="K590" s="23"/>
      <c r="L590" s="23" t="s">
        <v>3137</v>
      </c>
      <c r="M590" s="23" t="s">
        <v>3139</v>
      </c>
      <c r="N590" s="23" t="s">
        <v>3140</v>
      </c>
      <c r="O590" s="23" t="s">
        <v>3141</v>
      </c>
      <c r="P590" s="23" t="s">
        <v>3384</v>
      </c>
      <c r="Q590" s="23"/>
      <c r="R590" s="26">
        <v>41941.833333333336</v>
      </c>
      <c r="S590" s="23">
        <v>7275.52</v>
      </c>
      <c r="T590" s="23" t="s">
        <v>281</v>
      </c>
      <c r="U590" s="23" t="s">
        <v>283</v>
      </c>
      <c r="V590" s="23" t="s">
        <v>1699</v>
      </c>
      <c r="W590" s="23">
        <v>41942</v>
      </c>
      <c r="X590" s="23" t="s">
        <v>185</v>
      </c>
      <c r="Y590" s="23">
        <v>7275.52</v>
      </c>
      <c r="Z590" s="23"/>
      <c r="AA590" s="23">
        <v>41942</v>
      </c>
      <c r="AB590" s="23">
        <v>-7275.52</v>
      </c>
    </row>
    <row r="591" spans="1:28" x14ac:dyDescent="0.25">
      <c r="A591" s="23" t="s">
        <v>2608</v>
      </c>
      <c r="B591" s="23">
        <v>200000002</v>
      </c>
      <c r="C591" s="26">
        <v>41905.877245370371</v>
      </c>
      <c r="D591" s="26">
        <v>41933.569351851853</v>
      </c>
      <c r="E591" s="26"/>
      <c r="F591" s="23">
        <v>0</v>
      </c>
      <c r="G591" s="23">
        <v>1</v>
      </c>
      <c r="H591" s="23">
        <v>200000003</v>
      </c>
      <c r="I591" s="23" t="s">
        <v>2609</v>
      </c>
      <c r="J591" s="23">
        <v>200000001</v>
      </c>
      <c r="K591" s="23"/>
      <c r="L591" s="23" t="s">
        <v>2608</v>
      </c>
      <c r="M591" s="23" t="s">
        <v>2610</v>
      </c>
      <c r="N591" s="23" t="s">
        <v>2611</v>
      </c>
      <c r="O591" s="23" t="s">
        <v>2612</v>
      </c>
      <c r="P591" s="23" t="s">
        <v>2789</v>
      </c>
      <c r="Q591" s="23"/>
      <c r="R591" s="26">
        <v>41911.833333333336</v>
      </c>
      <c r="S591" s="23">
        <v>7000</v>
      </c>
      <c r="T591" s="23" t="s">
        <v>281</v>
      </c>
      <c r="U591" s="23" t="s">
        <v>3593</v>
      </c>
      <c r="V591" s="23" t="s">
        <v>1699</v>
      </c>
      <c r="W591" s="23">
        <v>41912</v>
      </c>
      <c r="X591" s="23" t="s">
        <v>274</v>
      </c>
      <c r="Y591" s="23">
        <v>7000</v>
      </c>
      <c r="Z591" s="23"/>
      <c r="AA591" s="23">
        <v>41912</v>
      </c>
      <c r="AB591" s="23">
        <v>-7000</v>
      </c>
    </row>
    <row r="592" spans="1:28" x14ac:dyDescent="0.25">
      <c r="A592" s="23" t="s">
        <v>1212</v>
      </c>
      <c r="B592" s="23">
        <v>200000001</v>
      </c>
      <c r="C592" s="26">
        <v>41870.497604166667</v>
      </c>
      <c r="D592" s="26">
        <v>41933.569432870368</v>
      </c>
      <c r="E592" s="26"/>
      <c r="F592" s="23">
        <v>0</v>
      </c>
      <c r="G592" s="23">
        <v>1</v>
      </c>
      <c r="H592" s="23">
        <v>200000003</v>
      </c>
      <c r="I592" s="23" t="s">
        <v>1213</v>
      </c>
      <c r="J592" s="23">
        <v>200000000</v>
      </c>
      <c r="K592" s="23"/>
      <c r="L592" s="23" t="s">
        <v>1212</v>
      </c>
      <c r="M592" s="23" t="s">
        <v>444</v>
      </c>
      <c r="N592" s="23" t="s">
        <v>1583</v>
      </c>
      <c r="O592" s="23" t="s">
        <v>1584</v>
      </c>
      <c r="P592" s="23" t="s">
        <v>1585</v>
      </c>
      <c r="Q592" s="23"/>
      <c r="R592" s="26"/>
      <c r="S592" s="23">
        <v>14365</v>
      </c>
      <c r="T592" s="23" t="s">
        <v>280</v>
      </c>
      <c r="U592" s="23" t="s">
        <v>282</v>
      </c>
      <c r="V592" s="23" t="s">
        <v>1699</v>
      </c>
      <c r="W592" s="23"/>
      <c r="X592" s="23" t="s">
        <v>181</v>
      </c>
      <c r="Y592" s="23"/>
      <c r="Z592" s="23">
        <v>14365</v>
      </c>
      <c r="AA592" s="23"/>
      <c r="AB592" s="23">
        <v>14365</v>
      </c>
    </row>
    <row r="593" spans="1:28" x14ac:dyDescent="0.25">
      <c r="A593" s="23"/>
      <c r="B593" s="23">
        <v>200000001</v>
      </c>
      <c r="C593" s="26">
        <v>41810.483530092592</v>
      </c>
      <c r="D593" s="26">
        <v>41933.572291666664</v>
      </c>
      <c r="E593" s="26"/>
      <c r="F593" s="23">
        <v>0</v>
      </c>
      <c r="G593" s="23">
        <v>1</v>
      </c>
      <c r="H593" s="23">
        <v>200000000</v>
      </c>
      <c r="I593" s="23" t="s">
        <v>552</v>
      </c>
      <c r="J593" s="23">
        <v>200000000</v>
      </c>
      <c r="K593" s="23"/>
      <c r="L593" s="23"/>
      <c r="M593" s="23"/>
      <c r="N593" s="23" t="s">
        <v>554</v>
      </c>
      <c r="O593" s="23" t="s">
        <v>257</v>
      </c>
      <c r="P593" s="23" t="s">
        <v>713</v>
      </c>
      <c r="Q593" s="23"/>
      <c r="R593" s="26">
        <v>41841.833333333336</v>
      </c>
      <c r="S593" s="23">
        <v>55800</v>
      </c>
      <c r="T593" s="23" t="s">
        <v>280</v>
      </c>
      <c r="U593" s="23" t="s">
        <v>282</v>
      </c>
      <c r="V593" s="23" t="s">
        <v>1698</v>
      </c>
      <c r="W593" s="23">
        <v>41842</v>
      </c>
      <c r="X593" s="23" t="s">
        <v>181</v>
      </c>
      <c r="Y593" s="23"/>
      <c r="Z593" s="23">
        <v>55800</v>
      </c>
      <c r="AA593" s="23">
        <v>41842</v>
      </c>
      <c r="AB593" s="23">
        <v>55800</v>
      </c>
    </row>
    <row r="594" spans="1:28" x14ac:dyDescent="0.25">
      <c r="A594" s="23" t="s">
        <v>2722</v>
      </c>
      <c r="B594" s="23">
        <v>200000001</v>
      </c>
      <c r="C594" s="26">
        <v>41914.57571759259</v>
      </c>
      <c r="D594" s="26">
        <v>41933.569340277776</v>
      </c>
      <c r="E594" s="26"/>
      <c r="F594" s="23">
        <v>0</v>
      </c>
      <c r="G594" s="23">
        <v>1</v>
      </c>
      <c r="H594" s="23">
        <v>200000000</v>
      </c>
      <c r="I594" s="23" t="s">
        <v>2723</v>
      </c>
      <c r="J594" s="23">
        <v>200000000</v>
      </c>
      <c r="K594" s="23"/>
      <c r="L594" s="23" t="s">
        <v>2722</v>
      </c>
      <c r="M594" s="23" t="s">
        <v>2724</v>
      </c>
      <c r="N594" s="23" t="s">
        <v>1019</v>
      </c>
      <c r="O594" s="23" t="s">
        <v>1020</v>
      </c>
      <c r="P594" s="23" t="s">
        <v>2725</v>
      </c>
      <c r="Q594" s="23"/>
      <c r="R594" s="26">
        <v>41765.833333333336</v>
      </c>
      <c r="S594" s="23">
        <v>18481</v>
      </c>
      <c r="T594" s="23" t="s">
        <v>280</v>
      </c>
      <c r="U594" s="23" t="s">
        <v>282</v>
      </c>
      <c r="V594" s="23" t="s">
        <v>1698</v>
      </c>
      <c r="W594" s="23">
        <v>41766</v>
      </c>
      <c r="X594" s="23" t="s">
        <v>181</v>
      </c>
      <c r="Y594" s="23"/>
      <c r="Z594" s="23">
        <v>18481</v>
      </c>
      <c r="AA594" s="23">
        <v>41766</v>
      </c>
      <c r="AB594" s="23">
        <v>18481</v>
      </c>
    </row>
    <row r="595" spans="1:28" x14ac:dyDescent="0.25">
      <c r="A595" s="23" t="s">
        <v>1100</v>
      </c>
      <c r="B595" s="23">
        <v>200000001</v>
      </c>
      <c r="C595" s="26">
        <v>41870.459907407407</v>
      </c>
      <c r="D595" s="26">
        <v>41933.569432870368</v>
      </c>
      <c r="E595" s="26"/>
      <c r="F595" s="23">
        <v>0</v>
      </c>
      <c r="G595" s="23">
        <v>1</v>
      </c>
      <c r="H595" s="23">
        <v>200000003</v>
      </c>
      <c r="I595" s="23" t="s">
        <v>1101</v>
      </c>
      <c r="J595" s="23">
        <v>200000000</v>
      </c>
      <c r="K595" s="23"/>
      <c r="L595" s="23" t="s">
        <v>1100</v>
      </c>
      <c r="M595" s="23" t="s">
        <v>444</v>
      </c>
      <c r="N595" s="23" t="s">
        <v>1209</v>
      </c>
      <c r="O595" s="23" t="s">
        <v>1210</v>
      </c>
      <c r="P595" s="23" t="s">
        <v>1211</v>
      </c>
      <c r="Q595" s="23"/>
      <c r="R595" s="26"/>
      <c r="S595" s="23">
        <v>26565</v>
      </c>
      <c r="T595" s="23" t="s">
        <v>280</v>
      </c>
      <c r="U595" s="23" t="s">
        <v>282</v>
      </c>
      <c r="V595" s="23" t="s">
        <v>1699</v>
      </c>
      <c r="W595" s="23"/>
      <c r="X595" s="23" t="s">
        <v>181</v>
      </c>
      <c r="Y595" s="23"/>
      <c r="Z595" s="23">
        <v>26565</v>
      </c>
      <c r="AA595" s="23"/>
      <c r="AB595" s="23">
        <v>26565</v>
      </c>
    </row>
    <row r="596" spans="1:28" x14ac:dyDescent="0.25">
      <c r="A596" s="23" t="s">
        <v>680</v>
      </c>
      <c r="B596" s="23">
        <v>200000002</v>
      </c>
      <c r="C596" s="26">
        <v>41927.32744212963</v>
      </c>
      <c r="D596" s="26">
        <v>41933.569479166668</v>
      </c>
      <c r="E596" s="26"/>
      <c r="F596" s="23">
        <v>0</v>
      </c>
      <c r="G596" s="23">
        <v>1</v>
      </c>
      <c r="H596" s="23">
        <v>200000000</v>
      </c>
      <c r="I596" s="23" t="s">
        <v>2255</v>
      </c>
      <c r="J596" s="23">
        <v>200000001</v>
      </c>
      <c r="K596" s="23"/>
      <c r="L596" s="23" t="s">
        <v>680</v>
      </c>
      <c r="M596" s="23" t="s">
        <v>681</v>
      </c>
      <c r="N596" s="23" t="s">
        <v>946</v>
      </c>
      <c r="O596" s="23" t="s">
        <v>947</v>
      </c>
      <c r="P596" s="23" t="s">
        <v>2812</v>
      </c>
      <c r="Q596" s="23"/>
      <c r="R596" s="26">
        <v>41941.833333333336</v>
      </c>
      <c r="S596" s="23">
        <v>200000</v>
      </c>
      <c r="T596" s="23" t="s">
        <v>281</v>
      </c>
      <c r="U596" s="23" t="s">
        <v>3593</v>
      </c>
      <c r="V596" s="23" t="s">
        <v>1698</v>
      </c>
      <c r="W596" s="23">
        <v>41942</v>
      </c>
      <c r="X596" s="23" t="s">
        <v>274</v>
      </c>
      <c r="Y596" s="23">
        <v>200000</v>
      </c>
      <c r="Z596" s="23"/>
      <c r="AA596" s="23">
        <v>41942</v>
      </c>
      <c r="AB596" s="23">
        <v>-200000</v>
      </c>
    </row>
    <row r="597" spans="1:28" x14ac:dyDescent="0.25">
      <c r="A597" s="23" t="s">
        <v>3110</v>
      </c>
      <c r="B597" s="23">
        <v>200000000</v>
      </c>
      <c r="C597" s="26">
        <v>41957.257222222222</v>
      </c>
      <c r="D597" s="26">
        <v>41957.257222222222</v>
      </c>
      <c r="E597" s="26"/>
      <c r="F597" s="23">
        <v>0</v>
      </c>
      <c r="G597" s="23">
        <v>1</v>
      </c>
      <c r="H597" s="23">
        <v>200000000</v>
      </c>
      <c r="I597" s="23" t="s">
        <v>3111</v>
      </c>
      <c r="J597" s="23">
        <v>200000001</v>
      </c>
      <c r="K597" s="23"/>
      <c r="L597" s="23" t="s">
        <v>3110</v>
      </c>
      <c r="M597" s="23" t="s">
        <v>3112</v>
      </c>
      <c r="N597" s="23" t="s">
        <v>377</v>
      </c>
      <c r="O597" s="23" t="s">
        <v>341</v>
      </c>
      <c r="P597" s="23" t="s">
        <v>3526</v>
      </c>
      <c r="Q597" s="23"/>
      <c r="R597" s="26">
        <v>41955.833333333336</v>
      </c>
      <c r="S597" s="23">
        <v>31500</v>
      </c>
      <c r="T597" s="23" t="s">
        <v>281</v>
      </c>
      <c r="U597" s="23" t="s">
        <v>283</v>
      </c>
      <c r="V597" s="23" t="s">
        <v>1698</v>
      </c>
      <c r="W597" s="23">
        <v>41956</v>
      </c>
      <c r="X597" s="23" t="s">
        <v>185</v>
      </c>
      <c r="Y597" s="23">
        <v>31500</v>
      </c>
      <c r="Z597" s="23"/>
      <c r="AA597" s="23">
        <v>41956</v>
      </c>
      <c r="AB597" s="23">
        <v>-31500</v>
      </c>
    </row>
    <row r="598" spans="1:28" x14ac:dyDescent="0.25">
      <c r="A598" s="23" t="s">
        <v>2443</v>
      </c>
      <c r="B598" s="23">
        <v>200000001</v>
      </c>
      <c r="C598" s="26">
        <v>41926.275254629632</v>
      </c>
      <c r="D598" s="26">
        <v>41933.569675925923</v>
      </c>
      <c r="E598" s="26"/>
      <c r="F598" s="23">
        <v>0</v>
      </c>
      <c r="G598" s="23">
        <v>1</v>
      </c>
      <c r="H598" s="23">
        <v>200000003</v>
      </c>
      <c r="I598" s="23" t="s">
        <v>2444</v>
      </c>
      <c r="J598" s="23">
        <v>200000000</v>
      </c>
      <c r="K598" s="23"/>
      <c r="L598" s="23" t="s">
        <v>2443</v>
      </c>
      <c r="M598" s="23" t="s">
        <v>2445</v>
      </c>
      <c r="N598" s="23" t="s">
        <v>2446</v>
      </c>
      <c r="O598" s="23" t="s">
        <v>2447</v>
      </c>
      <c r="P598" s="23" t="s">
        <v>2448</v>
      </c>
      <c r="Q598" s="23"/>
      <c r="R598" s="26">
        <v>41913.833333333336</v>
      </c>
      <c r="S598" s="23">
        <v>7068</v>
      </c>
      <c r="T598" s="23" t="s">
        <v>280</v>
      </c>
      <c r="U598" s="23" t="s">
        <v>282</v>
      </c>
      <c r="V598" s="23" t="s">
        <v>1699</v>
      </c>
      <c r="W598" s="23">
        <v>41914</v>
      </c>
      <c r="X598" s="23" t="s">
        <v>181</v>
      </c>
      <c r="Y598" s="23"/>
      <c r="Z598" s="23">
        <v>7068</v>
      </c>
      <c r="AA598" s="23">
        <v>41914</v>
      </c>
      <c r="AB598" s="23">
        <v>7068</v>
      </c>
    </row>
    <row r="599" spans="1:28" x14ac:dyDescent="0.25">
      <c r="A599" s="23" t="s">
        <v>2975</v>
      </c>
      <c r="B599" s="23">
        <v>200000000</v>
      </c>
      <c r="C599" s="26">
        <v>41942.580324074072</v>
      </c>
      <c r="D599" s="26">
        <v>41942.580324074072</v>
      </c>
      <c r="E599" s="26"/>
      <c r="F599" s="23">
        <v>0</v>
      </c>
      <c r="G599" s="23">
        <v>1</v>
      </c>
      <c r="H599" s="23">
        <v>200000003</v>
      </c>
      <c r="I599" s="23" t="s">
        <v>2976</v>
      </c>
      <c r="J599" s="23">
        <v>200000001</v>
      </c>
      <c r="K599" s="23"/>
      <c r="L599" s="23" t="s">
        <v>2975</v>
      </c>
      <c r="M599" s="23" t="s">
        <v>2977</v>
      </c>
      <c r="N599" s="23" t="s">
        <v>377</v>
      </c>
      <c r="O599" s="23" t="s">
        <v>341</v>
      </c>
      <c r="P599" s="23" t="s">
        <v>3159</v>
      </c>
      <c r="Q599" s="23"/>
      <c r="R599" s="26">
        <v>41941.833333333336</v>
      </c>
      <c r="S599" s="23">
        <v>8389.94</v>
      </c>
      <c r="T599" s="23" t="s">
        <v>281</v>
      </c>
      <c r="U599" s="23" t="s">
        <v>283</v>
      </c>
      <c r="V599" s="23" t="s">
        <v>1699</v>
      </c>
      <c r="W599" s="23">
        <v>41942</v>
      </c>
      <c r="X599" s="23" t="s">
        <v>185</v>
      </c>
      <c r="Y599" s="23">
        <v>8389.94</v>
      </c>
      <c r="Z599" s="23"/>
      <c r="AA599" s="23">
        <v>41942</v>
      </c>
      <c r="AB599" s="23">
        <v>-8389.94</v>
      </c>
    </row>
    <row r="600" spans="1:28" x14ac:dyDescent="0.25">
      <c r="A600" s="23" t="s">
        <v>2929</v>
      </c>
      <c r="B600" s="23">
        <v>200000000</v>
      </c>
      <c r="C600" s="26">
        <v>41936.400601851848</v>
      </c>
      <c r="D600" s="26">
        <v>41941.340219907404</v>
      </c>
      <c r="E600" s="26"/>
      <c r="F600" s="23">
        <v>0</v>
      </c>
      <c r="G600" s="23">
        <v>1</v>
      </c>
      <c r="H600" s="23">
        <v>200000000</v>
      </c>
      <c r="I600" s="23" t="s">
        <v>2930</v>
      </c>
      <c r="J600" s="23">
        <v>200000001</v>
      </c>
      <c r="K600" s="23"/>
      <c r="L600" s="23" t="s">
        <v>2929</v>
      </c>
      <c r="M600" s="23" t="s">
        <v>2931</v>
      </c>
      <c r="N600" s="23" t="s">
        <v>1834</v>
      </c>
      <c r="O600" s="23" t="s">
        <v>1835</v>
      </c>
      <c r="P600" s="23" t="s">
        <v>2932</v>
      </c>
      <c r="Q600" s="23"/>
      <c r="R600" s="26">
        <v>41988.833333333336</v>
      </c>
      <c r="S600" s="23">
        <v>523574.8</v>
      </c>
      <c r="T600" s="23" t="s">
        <v>281</v>
      </c>
      <c r="U600" s="23" t="s">
        <v>283</v>
      </c>
      <c r="V600" s="23" t="s">
        <v>1698</v>
      </c>
      <c r="W600" s="23">
        <v>41989</v>
      </c>
      <c r="X600" s="23" t="s">
        <v>185</v>
      </c>
      <c r="Y600" s="23">
        <v>523574.8</v>
      </c>
      <c r="Z600" s="23"/>
      <c r="AA600" s="23">
        <v>41989</v>
      </c>
      <c r="AB600" s="23">
        <v>-523574.8</v>
      </c>
    </row>
    <row r="601" spans="1:28" x14ac:dyDescent="0.25">
      <c r="A601" s="23" t="s">
        <v>1847</v>
      </c>
      <c r="B601" s="23">
        <v>200000002</v>
      </c>
      <c r="C601" s="26">
        <v>41880.220694444448</v>
      </c>
      <c r="D601" s="26">
        <v>41933.569525462961</v>
      </c>
      <c r="E601" s="26"/>
      <c r="F601" s="23">
        <v>0</v>
      </c>
      <c r="G601" s="23">
        <v>1</v>
      </c>
      <c r="H601" s="23">
        <v>200000000</v>
      </c>
      <c r="I601" s="23" t="s">
        <v>1848</v>
      </c>
      <c r="J601" s="23">
        <v>200000001</v>
      </c>
      <c r="K601" s="23"/>
      <c r="L601" s="23" t="s">
        <v>1847</v>
      </c>
      <c r="M601" s="23" t="s">
        <v>1849</v>
      </c>
      <c r="N601" s="23" t="s">
        <v>536</v>
      </c>
      <c r="O601" s="23" t="s">
        <v>264</v>
      </c>
      <c r="P601" s="23" t="s">
        <v>2758</v>
      </c>
      <c r="Q601" s="23"/>
      <c r="R601" s="26">
        <v>41877.833333333336</v>
      </c>
      <c r="S601" s="23">
        <v>13000</v>
      </c>
      <c r="T601" s="23" t="s">
        <v>281</v>
      </c>
      <c r="U601" s="23" t="s">
        <v>3593</v>
      </c>
      <c r="V601" s="23" t="s">
        <v>1698</v>
      </c>
      <c r="W601" s="23">
        <v>41878</v>
      </c>
      <c r="X601" s="23" t="s">
        <v>274</v>
      </c>
      <c r="Y601" s="23">
        <v>13000</v>
      </c>
      <c r="Z601" s="23"/>
      <c r="AA601" s="23">
        <v>41878</v>
      </c>
      <c r="AB601" s="23">
        <v>-13000</v>
      </c>
    </row>
    <row r="602" spans="1:28" x14ac:dyDescent="0.25">
      <c r="A602" s="23" t="s">
        <v>2194</v>
      </c>
      <c r="B602" s="23">
        <v>200000001</v>
      </c>
      <c r="C602" s="26">
        <v>41914.608946759261</v>
      </c>
      <c r="D602" s="26">
        <v>41933.569525462961</v>
      </c>
      <c r="E602" s="26"/>
      <c r="F602" s="23">
        <v>0</v>
      </c>
      <c r="G602" s="23">
        <v>1</v>
      </c>
      <c r="H602" s="23">
        <v>200000000</v>
      </c>
      <c r="I602" s="23" t="s">
        <v>2195</v>
      </c>
      <c r="J602" s="23">
        <v>200000000</v>
      </c>
      <c r="K602" s="23"/>
      <c r="L602" s="23" t="s">
        <v>2194</v>
      </c>
      <c r="M602" s="23" t="s">
        <v>2196</v>
      </c>
      <c r="N602" s="23" t="s">
        <v>1727</v>
      </c>
      <c r="O602" s="23" t="s">
        <v>1728</v>
      </c>
      <c r="P602" s="23" t="s">
        <v>2197</v>
      </c>
      <c r="Q602" s="23"/>
      <c r="R602" s="26">
        <v>41833.833333333336</v>
      </c>
      <c r="S602" s="23">
        <v>277200</v>
      </c>
      <c r="T602" s="23" t="s">
        <v>280</v>
      </c>
      <c r="U602" s="23" t="s">
        <v>282</v>
      </c>
      <c r="V602" s="23" t="s">
        <v>1698</v>
      </c>
      <c r="W602" s="23">
        <v>41834</v>
      </c>
      <c r="X602" s="23" t="s">
        <v>181</v>
      </c>
      <c r="Y602" s="23"/>
      <c r="Z602" s="23">
        <v>277200</v>
      </c>
      <c r="AA602" s="23">
        <v>41834</v>
      </c>
      <c r="AB602" s="23">
        <v>277200</v>
      </c>
    </row>
    <row r="603" spans="1:28" x14ac:dyDescent="0.25">
      <c r="A603" s="23" t="s">
        <v>2995</v>
      </c>
      <c r="B603" s="23">
        <v>200000000</v>
      </c>
      <c r="C603" s="26">
        <v>41943.551747685182</v>
      </c>
      <c r="D603" s="26">
        <v>41943.551747685182</v>
      </c>
      <c r="E603" s="26"/>
      <c r="F603" s="23">
        <v>0</v>
      </c>
      <c r="G603" s="23">
        <v>1</v>
      </c>
      <c r="H603" s="23">
        <v>100000000</v>
      </c>
      <c r="I603" s="23" t="s">
        <v>2996</v>
      </c>
      <c r="J603" s="23">
        <v>200000001</v>
      </c>
      <c r="K603" s="23"/>
      <c r="L603" s="23" t="s">
        <v>2995</v>
      </c>
      <c r="M603" s="23" t="s">
        <v>1036</v>
      </c>
      <c r="N603" s="23" t="s">
        <v>3266</v>
      </c>
      <c r="O603" s="23" t="s">
        <v>3267</v>
      </c>
      <c r="P603" s="23" t="s">
        <v>3268</v>
      </c>
      <c r="Q603" s="23"/>
      <c r="R603" s="26">
        <v>41939.833333333336</v>
      </c>
      <c r="S603" s="23">
        <v>1000</v>
      </c>
      <c r="T603" s="23" t="s">
        <v>281</v>
      </c>
      <c r="U603" s="23" t="s">
        <v>283</v>
      </c>
      <c r="V603" s="23" t="s">
        <v>1701</v>
      </c>
      <c r="W603" s="23">
        <v>41940</v>
      </c>
      <c r="X603" s="23" t="s">
        <v>185</v>
      </c>
      <c r="Y603" s="23">
        <v>1000</v>
      </c>
      <c r="Z603" s="23"/>
      <c r="AA603" s="23">
        <v>41940</v>
      </c>
      <c r="AB603" s="23">
        <v>-1000</v>
      </c>
    </row>
    <row r="604" spans="1:28" x14ac:dyDescent="0.25">
      <c r="A604" s="23" t="s">
        <v>3052</v>
      </c>
      <c r="B604" s="23">
        <v>200000003</v>
      </c>
      <c r="C604" s="26">
        <v>41949.542118055557</v>
      </c>
      <c r="D604" s="26">
        <v>41949.542118055557</v>
      </c>
      <c r="E604" s="26"/>
      <c r="F604" s="23">
        <v>0</v>
      </c>
      <c r="G604" s="23">
        <v>1</v>
      </c>
      <c r="H604" s="23">
        <v>200000003</v>
      </c>
      <c r="I604" s="23" t="s">
        <v>3228</v>
      </c>
      <c r="J604" s="23">
        <v>200000001</v>
      </c>
      <c r="K604" s="23"/>
      <c r="L604" s="23" t="s">
        <v>3052</v>
      </c>
      <c r="M604" s="23" t="s">
        <v>3053</v>
      </c>
      <c r="N604" s="23" t="s">
        <v>2131</v>
      </c>
      <c r="O604" s="23" t="s">
        <v>2132</v>
      </c>
      <c r="P604" s="23" t="s">
        <v>3269</v>
      </c>
      <c r="Q604" s="23"/>
      <c r="R604" s="26">
        <v>41955.833333333336</v>
      </c>
      <c r="S604" s="23">
        <v>1000</v>
      </c>
      <c r="T604" s="23" t="s">
        <v>281</v>
      </c>
      <c r="U604" s="23" t="s">
        <v>284</v>
      </c>
      <c r="V604" s="23" t="s">
        <v>1699</v>
      </c>
      <c r="W604" s="23">
        <v>41956</v>
      </c>
      <c r="X604" s="23" t="s">
        <v>192</v>
      </c>
      <c r="Y604" s="23">
        <v>1000</v>
      </c>
      <c r="Z604" s="23"/>
      <c r="AA604" s="23">
        <v>41956</v>
      </c>
      <c r="AB604" s="23">
        <v>-1000</v>
      </c>
    </row>
    <row r="605" spans="1:28" x14ac:dyDescent="0.25">
      <c r="A605" s="23" t="s">
        <v>2922</v>
      </c>
      <c r="B605" s="23">
        <v>200000000</v>
      </c>
      <c r="C605" s="26">
        <v>41936.509814814817</v>
      </c>
      <c r="D605" s="26">
        <v>41936.509814814817</v>
      </c>
      <c r="E605" s="26"/>
      <c r="F605" s="23">
        <v>0</v>
      </c>
      <c r="G605" s="23">
        <v>1</v>
      </c>
      <c r="H605" s="23">
        <v>100000000</v>
      </c>
      <c r="I605" s="23" t="s">
        <v>2923</v>
      </c>
      <c r="J605" s="23">
        <v>200000001</v>
      </c>
      <c r="K605" s="23"/>
      <c r="L605" s="23" t="s">
        <v>2922</v>
      </c>
      <c r="M605" s="23" t="s">
        <v>2183</v>
      </c>
      <c r="N605" s="23" t="s">
        <v>395</v>
      </c>
      <c r="O605" s="23" t="s">
        <v>322</v>
      </c>
      <c r="P605" s="23" t="s">
        <v>2924</v>
      </c>
      <c r="Q605" s="23"/>
      <c r="R605" s="26">
        <v>41946.833333333336</v>
      </c>
      <c r="S605" s="23">
        <v>649.99</v>
      </c>
      <c r="T605" s="23" t="s">
        <v>281</v>
      </c>
      <c r="U605" s="23" t="s">
        <v>283</v>
      </c>
      <c r="V605" s="23" t="s">
        <v>1701</v>
      </c>
      <c r="W605" s="23">
        <v>41947</v>
      </c>
      <c r="X605" s="23" t="s">
        <v>185</v>
      </c>
      <c r="Y605" s="23">
        <v>649.99</v>
      </c>
      <c r="Z605" s="23"/>
      <c r="AA605" s="23">
        <v>41947</v>
      </c>
      <c r="AB605" s="23">
        <v>-649.99</v>
      </c>
    </row>
    <row r="606" spans="1:28" x14ac:dyDescent="0.25">
      <c r="A606" s="23" t="s">
        <v>381</v>
      </c>
      <c r="B606" s="23">
        <v>200000001</v>
      </c>
      <c r="C606" s="26">
        <v>41858.594606481478</v>
      </c>
      <c r="D606" s="26">
        <v>41933.569456018522</v>
      </c>
      <c r="E606" s="26"/>
      <c r="F606" s="23">
        <v>0</v>
      </c>
      <c r="G606" s="23">
        <v>1</v>
      </c>
      <c r="H606" s="23">
        <v>200000003</v>
      </c>
      <c r="I606" s="23" t="s">
        <v>382</v>
      </c>
      <c r="J606" s="23">
        <v>200000000</v>
      </c>
      <c r="K606" s="23"/>
      <c r="L606" s="23" t="s">
        <v>381</v>
      </c>
      <c r="M606" s="23" t="s">
        <v>383</v>
      </c>
      <c r="N606" s="23" t="s">
        <v>384</v>
      </c>
      <c r="O606" s="23" t="s">
        <v>277</v>
      </c>
      <c r="P606" s="23" t="s">
        <v>892</v>
      </c>
      <c r="Q606" s="23"/>
      <c r="R606" s="26">
        <v>41855.833333333336</v>
      </c>
      <c r="S606" s="23">
        <v>37830</v>
      </c>
      <c r="T606" s="23" t="s">
        <v>280</v>
      </c>
      <c r="U606" s="23" t="s">
        <v>282</v>
      </c>
      <c r="V606" s="23" t="s">
        <v>1699</v>
      </c>
      <c r="W606" s="23">
        <v>41856</v>
      </c>
      <c r="X606" s="23" t="s">
        <v>181</v>
      </c>
      <c r="Y606" s="23"/>
      <c r="Z606" s="23">
        <v>37830</v>
      </c>
      <c r="AA606" s="23">
        <v>41856</v>
      </c>
      <c r="AB606" s="23">
        <v>37830</v>
      </c>
    </row>
    <row r="607" spans="1:28" x14ac:dyDescent="0.25">
      <c r="A607" s="23" t="s">
        <v>375</v>
      </c>
      <c r="B607" s="23">
        <v>200000000</v>
      </c>
      <c r="C607" s="26">
        <v>41859.359027777777</v>
      </c>
      <c r="D607" s="26">
        <v>41933.542997685188</v>
      </c>
      <c r="E607" s="26"/>
      <c r="F607" s="23">
        <v>0</v>
      </c>
      <c r="G607" s="23">
        <v>1</v>
      </c>
      <c r="H607" s="23">
        <v>200000000</v>
      </c>
      <c r="I607" s="23" t="s">
        <v>2588</v>
      </c>
      <c r="J607" s="23">
        <v>200000001</v>
      </c>
      <c r="K607" s="23"/>
      <c r="L607" s="23" t="s">
        <v>375</v>
      </c>
      <c r="M607" s="23" t="s">
        <v>376</v>
      </c>
      <c r="N607" s="23" t="s">
        <v>377</v>
      </c>
      <c r="O607" s="23" t="s">
        <v>341</v>
      </c>
      <c r="P607" s="23" t="s">
        <v>378</v>
      </c>
      <c r="Q607" s="23"/>
      <c r="R607" s="26"/>
      <c r="S607" s="23">
        <v>26793</v>
      </c>
      <c r="T607" s="23" t="s">
        <v>281</v>
      </c>
      <c r="U607" s="23" t="s">
        <v>283</v>
      </c>
      <c r="V607" s="23" t="s">
        <v>1698</v>
      </c>
      <c r="W607" s="23"/>
      <c r="X607" s="23" t="s">
        <v>185</v>
      </c>
      <c r="Y607" s="23">
        <v>26793</v>
      </c>
      <c r="Z607" s="23"/>
      <c r="AA607" s="23"/>
      <c r="AB607" s="23">
        <v>-26793</v>
      </c>
    </row>
    <row r="608" spans="1:28" x14ac:dyDescent="0.25">
      <c r="A608" s="23" t="s">
        <v>3259</v>
      </c>
      <c r="B608" s="23">
        <v>200000000</v>
      </c>
      <c r="C608" s="26">
        <v>41957.328483796293</v>
      </c>
      <c r="D608" s="26">
        <v>41957.328483796293</v>
      </c>
      <c r="E608" s="26"/>
      <c r="F608" s="23">
        <v>0</v>
      </c>
      <c r="G608" s="23">
        <v>1</v>
      </c>
      <c r="H608" s="23">
        <v>200000003</v>
      </c>
      <c r="I608" s="23" t="s">
        <v>3260</v>
      </c>
      <c r="J608" s="23">
        <v>200000001</v>
      </c>
      <c r="K608" s="23"/>
      <c r="L608" s="23" t="s">
        <v>3259</v>
      </c>
      <c r="M608" s="23" t="s">
        <v>3261</v>
      </c>
      <c r="N608" s="23" t="s">
        <v>395</v>
      </c>
      <c r="O608" s="23" t="s">
        <v>322</v>
      </c>
      <c r="P608" s="23" t="s">
        <v>3494</v>
      </c>
      <c r="Q608" s="23"/>
      <c r="R608" s="26">
        <v>41995.833333333336</v>
      </c>
      <c r="S608" s="23">
        <v>7841</v>
      </c>
      <c r="T608" s="23" t="s">
        <v>281</v>
      </c>
      <c r="U608" s="23" t="s">
        <v>283</v>
      </c>
      <c r="V608" s="23" t="s">
        <v>1699</v>
      </c>
      <c r="W608" s="23">
        <v>41996</v>
      </c>
      <c r="X608" s="23" t="s">
        <v>185</v>
      </c>
      <c r="Y608" s="23">
        <v>7841</v>
      </c>
      <c r="Z608" s="23"/>
      <c r="AA608" s="23">
        <v>41996</v>
      </c>
      <c r="AB608" s="23">
        <v>-7841</v>
      </c>
    </row>
    <row r="609" spans="1:28" x14ac:dyDescent="0.25">
      <c r="A609" s="23" t="s">
        <v>488</v>
      </c>
      <c r="B609" s="23">
        <v>200000002</v>
      </c>
      <c r="C609" s="26">
        <v>41863.506724537037</v>
      </c>
      <c r="D609" s="26">
        <v>41933.56958333333</v>
      </c>
      <c r="E609" s="26"/>
      <c r="F609" s="23">
        <v>0</v>
      </c>
      <c r="G609" s="23">
        <v>1</v>
      </c>
      <c r="H609" s="23">
        <v>200000000</v>
      </c>
      <c r="I609" s="23" t="s">
        <v>1963</v>
      </c>
      <c r="J609" s="23">
        <v>200000001</v>
      </c>
      <c r="K609" s="23"/>
      <c r="L609" s="23" t="s">
        <v>488</v>
      </c>
      <c r="M609" s="23" t="s">
        <v>489</v>
      </c>
      <c r="N609" s="23" t="s">
        <v>544</v>
      </c>
      <c r="O609" s="23" t="s">
        <v>263</v>
      </c>
      <c r="P609" s="23" t="s">
        <v>1032</v>
      </c>
      <c r="Q609" s="23"/>
      <c r="R609" s="26">
        <v>41862.833333333336</v>
      </c>
      <c r="S609" s="23">
        <v>130000</v>
      </c>
      <c r="T609" s="23" t="s">
        <v>281</v>
      </c>
      <c r="U609" s="23" t="s">
        <v>3593</v>
      </c>
      <c r="V609" s="23" t="s">
        <v>1698</v>
      </c>
      <c r="W609" s="23">
        <v>41863</v>
      </c>
      <c r="X609" s="23" t="s">
        <v>274</v>
      </c>
      <c r="Y609" s="23">
        <v>130000</v>
      </c>
      <c r="Z609" s="23"/>
      <c r="AA609" s="23">
        <v>41863</v>
      </c>
      <c r="AB609" s="23">
        <v>-130000</v>
      </c>
    </row>
    <row r="610" spans="1:28" x14ac:dyDescent="0.25">
      <c r="A610" s="23" t="s">
        <v>3038</v>
      </c>
      <c r="B610" s="23">
        <v>200000003</v>
      </c>
      <c r="C610" s="26">
        <v>41953.174849537034</v>
      </c>
      <c r="D610" s="26">
        <v>41953.174849537034</v>
      </c>
      <c r="E610" s="26"/>
      <c r="F610" s="23">
        <v>0</v>
      </c>
      <c r="G610" s="23">
        <v>1</v>
      </c>
      <c r="H610" s="23">
        <v>200000000</v>
      </c>
      <c r="I610" s="23" t="s">
        <v>3039</v>
      </c>
      <c r="J610" s="23">
        <v>200000001</v>
      </c>
      <c r="K610" s="23"/>
      <c r="L610" s="23" t="s">
        <v>3038</v>
      </c>
      <c r="M610" s="23" t="s">
        <v>3040</v>
      </c>
      <c r="N610" s="23" t="s">
        <v>501</v>
      </c>
      <c r="O610" s="23" t="s">
        <v>260</v>
      </c>
      <c r="P610" s="23" t="s">
        <v>3381</v>
      </c>
      <c r="Q610" s="23"/>
      <c r="R610" s="26">
        <v>41827.833333333336</v>
      </c>
      <c r="S610" s="23">
        <v>1500</v>
      </c>
      <c r="T610" s="23" t="s">
        <v>281</v>
      </c>
      <c r="U610" s="23" t="s">
        <v>284</v>
      </c>
      <c r="V610" s="23" t="s">
        <v>1698</v>
      </c>
      <c r="W610" s="23">
        <v>41828</v>
      </c>
      <c r="X610" s="23" t="s">
        <v>192</v>
      </c>
      <c r="Y610" s="23">
        <v>1500</v>
      </c>
      <c r="Z610" s="23"/>
      <c r="AA610" s="23">
        <v>41828</v>
      </c>
      <c r="AB610" s="23">
        <v>-1500</v>
      </c>
    </row>
    <row r="611" spans="1:28" x14ac:dyDescent="0.25">
      <c r="A611" s="23" t="s">
        <v>585</v>
      </c>
      <c r="B611" s="23">
        <v>200000001</v>
      </c>
      <c r="C611" s="26">
        <v>41851.443738425929</v>
      </c>
      <c r="D611" s="26">
        <v>41933.569675925923</v>
      </c>
      <c r="E611" s="26"/>
      <c r="F611" s="23">
        <v>0</v>
      </c>
      <c r="G611" s="23">
        <v>1</v>
      </c>
      <c r="H611" s="23">
        <v>200000000</v>
      </c>
      <c r="I611" s="23" t="s">
        <v>586</v>
      </c>
      <c r="J611" s="23">
        <v>200000000</v>
      </c>
      <c r="K611" s="23"/>
      <c r="L611" s="23" t="s">
        <v>585</v>
      </c>
      <c r="M611" s="23" t="s">
        <v>587</v>
      </c>
      <c r="N611" s="23" t="s">
        <v>536</v>
      </c>
      <c r="O611" s="23" t="s">
        <v>264</v>
      </c>
      <c r="P611" s="23" t="s">
        <v>812</v>
      </c>
      <c r="Q611" s="23"/>
      <c r="R611" s="26">
        <v>41836.833333333336</v>
      </c>
      <c r="S611" s="23">
        <v>223495</v>
      </c>
      <c r="T611" s="23" t="s">
        <v>280</v>
      </c>
      <c r="U611" s="23" t="s">
        <v>282</v>
      </c>
      <c r="V611" s="23" t="s">
        <v>1698</v>
      </c>
      <c r="W611" s="23">
        <v>41837</v>
      </c>
      <c r="X611" s="23" t="s">
        <v>181</v>
      </c>
      <c r="Y611" s="23"/>
      <c r="Z611" s="23">
        <v>223495</v>
      </c>
      <c r="AA611" s="23">
        <v>41837</v>
      </c>
      <c r="AB611" s="23">
        <v>223495</v>
      </c>
    </row>
    <row r="612" spans="1:28" x14ac:dyDescent="0.25">
      <c r="A612" s="23" t="s">
        <v>1879</v>
      </c>
      <c r="B612" s="23">
        <v>200000001</v>
      </c>
      <c r="C612" s="26">
        <v>41932.345243055555</v>
      </c>
      <c r="D612" s="26">
        <v>41933.56931712963</v>
      </c>
      <c r="E612" s="26"/>
      <c r="F612" s="23">
        <v>0</v>
      </c>
      <c r="G612" s="23">
        <v>1</v>
      </c>
      <c r="H612" s="23">
        <v>200000000</v>
      </c>
      <c r="I612" s="23" t="s">
        <v>1880</v>
      </c>
      <c r="J612" s="23">
        <v>200000000</v>
      </c>
      <c r="K612" s="23"/>
      <c r="L612" s="23" t="s">
        <v>1879</v>
      </c>
      <c r="M612" s="23" t="s">
        <v>1320</v>
      </c>
      <c r="N612" s="23" t="s">
        <v>456</v>
      </c>
      <c r="O612" s="23" t="s">
        <v>338</v>
      </c>
      <c r="P612" s="23" t="s">
        <v>1881</v>
      </c>
      <c r="Q612" s="23">
        <v>100</v>
      </c>
      <c r="R612" s="26">
        <v>41928.833333333336</v>
      </c>
      <c r="S612" s="23">
        <v>35547</v>
      </c>
      <c r="T612" s="23" t="s">
        <v>280</v>
      </c>
      <c r="U612" s="23" t="s">
        <v>282</v>
      </c>
      <c r="V612" s="23" t="s">
        <v>1698</v>
      </c>
      <c r="W612" s="23">
        <v>41929</v>
      </c>
      <c r="X612" s="23" t="s">
        <v>181</v>
      </c>
      <c r="Y612" s="23"/>
      <c r="Z612" s="23">
        <v>35547</v>
      </c>
      <c r="AA612" s="23">
        <v>41929</v>
      </c>
      <c r="AB612" s="23">
        <v>35547</v>
      </c>
    </row>
    <row r="613" spans="1:28" x14ac:dyDescent="0.25">
      <c r="A613" s="23" t="s">
        <v>1094</v>
      </c>
      <c r="B613" s="23">
        <v>200000001</v>
      </c>
      <c r="C613" s="26">
        <v>41876.217268518521</v>
      </c>
      <c r="D613" s="26">
        <v>41933.569409722222</v>
      </c>
      <c r="E613" s="26"/>
      <c r="F613" s="23">
        <v>0</v>
      </c>
      <c r="G613" s="23">
        <v>1</v>
      </c>
      <c r="H613" s="23">
        <v>200000000</v>
      </c>
      <c r="I613" s="23" t="s">
        <v>1095</v>
      </c>
      <c r="J613" s="23">
        <v>200000000</v>
      </c>
      <c r="K613" s="23"/>
      <c r="L613" s="23" t="s">
        <v>1094</v>
      </c>
      <c r="M613" s="23" t="s">
        <v>1096</v>
      </c>
      <c r="N613" s="23" t="s">
        <v>1097</v>
      </c>
      <c r="O613" s="23" t="s">
        <v>1098</v>
      </c>
      <c r="P613" s="23" t="s">
        <v>1099</v>
      </c>
      <c r="Q613" s="23"/>
      <c r="R613" s="26">
        <v>41687.833333333336</v>
      </c>
      <c r="S613" s="23">
        <v>760900</v>
      </c>
      <c r="T613" s="23" t="s">
        <v>280</v>
      </c>
      <c r="U613" s="23" t="s">
        <v>282</v>
      </c>
      <c r="V613" s="23" t="s">
        <v>1698</v>
      </c>
      <c r="W613" s="23">
        <v>41688</v>
      </c>
      <c r="X613" s="23" t="s">
        <v>181</v>
      </c>
      <c r="Y613" s="23"/>
      <c r="Z613" s="23">
        <v>760900</v>
      </c>
      <c r="AA613" s="23">
        <v>41688</v>
      </c>
      <c r="AB613" s="23">
        <v>760900</v>
      </c>
    </row>
    <row r="614" spans="1:28" x14ac:dyDescent="0.25">
      <c r="A614" s="23" t="s">
        <v>1184</v>
      </c>
      <c r="B614" s="23">
        <v>200000000</v>
      </c>
      <c r="C614" s="26">
        <v>41870.294965277775</v>
      </c>
      <c r="D614" s="26">
        <v>41933.543055555558</v>
      </c>
      <c r="E614" s="26"/>
      <c r="F614" s="23">
        <v>0</v>
      </c>
      <c r="G614" s="23">
        <v>1</v>
      </c>
      <c r="H614" s="23">
        <v>200000000</v>
      </c>
      <c r="I614" s="23" t="s">
        <v>1185</v>
      </c>
      <c r="J614" s="23">
        <v>200000001</v>
      </c>
      <c r="K614" s="23"/>
      <c r="L614" s="23" t="s">
        <v>1184</v>
      </c>
      <c r="M614" s="23" t="s">
        <v>1186</v>
      </c>
      <c r="N614" s="23" t="s">
        <v>445</v>
      </c>
      <c r="O614" s="23" t="s">
        <v>316</v>
      </c>
      <c r="P614" s="23" t="s">
        <v>1359</v>
      </c>
      <c r="Q614" s="23"/>
      <c r="R614" s="26">
        <v>41742.833333333336</v>
      </c>
      <c r="S614" s="23">
        <v>40223</v>
      </c>
      <c r="T614" s="23" t="s">
        <v>281</v>
      </c>
      <c r="U614" s="23" t="s">
        <v>283</v>
      </c>
      <c r="V614" s="23" t="s">
        <v>1698</v>
      </c>
      <c r="W614" s="23">
        <v>41743</v>
      </c>
      <c r="X614" s="23" t="s">
        <v>185</v>
      </c>
      <c r="Y614" s="23">
        <v>40223</v>
      </c>
      <c r="Z614" s="23"/>
      <c r="AA614" s="23">
        <v>41743</v>
      </c>
      <c r="AB614" s="23">
        <v>-40223</v>
      </c>
    </row>
    <row r="615" spans="1:28" x14ac:dyDescent="0.25">
      <c r="A615" s="23" t="s">
        <v>907</v>
      </c>
      <c r="B615" s="23">
        <v>200000001</v>
      </c>
      <c r="C615" s="26">
        <v>41809.500474537039</v>
      </c>
      <c r="D615" s="26">
        <v>41933.569502314815</v>
      </c>
      <c r="E615" s="26"/>
      <c r="F615" s="23">
        <v>0</v>
      </c>
      <c r="G615" s="23">
        <v>1</v>
      </c>
      <c r="H615" s="23">
        <v>200000000</v>
      </c>
      <c r="I615" s="23" t="s">
        <v>1709</v>
      </c>
      <c r="J615" s="23">
        <v>200000000</v>
      </c>
      <c r="K615" s="23"/>
      <c r="L615" s="23" t="s">
        <v>907</v>
      </c>
      <c r="M615" s="23" t="s">
        <v>372</v>
      </c>
      <c r="N615" s="23" t="s">
        <v>373</v>
      </c>
      <c r="O615" s="23" t="s">
        <v>337</v>
      </c>
      <c r="P615" s="23" t="s">
        <v>908</v>
      </c>
      <c r="Q615" s="23"/>
      <c r="R615" s="26">
        <v>41849.833333333336</v>
      </c>
      <c r="S615" s="23">
        <v>172211</v>
      </c>
      <c r="T615" s="23" t="s">
        <v>280</v>
      </c>
      <c r="U615" s="23" t="s">
        <v>282</v>
      </c>
      <c r="V615" s="23" t="s">
        <v>1698</v>
      </c>
      <c r="W615" s="23">
        <v>41850</v>
      </c>
      <c r="X615" s="23" t="s">
        <v>181</v>
      </c>
      <c r="Y615" s="23"/>
      <c r="Z615" s="23">
        <v>172211</v>
      </c>
      <c r="AA615" s="23">
        <v>41850</v>
      </c>
      <c r="AB615" s="23">
        <v>172211</v>
      </c>
    </row>
    <row r="616" spans="1:28" x14ac:dyDescent="0.25">
      <c r="A616" s="23" t="s">
        <v>2384</v>
      </c>
      <c r="B616" s="23">
        <v>200000000</v>
      </c>
      <c r="C616" s="26">
        <v>41884.516192129631</v>
      </c>
      <c r="D616" s="26">
        <v>41933.542905092596</v>
      </c>
      <c r="E616" s="26"/>
      <c r="F616" s="23">
        <v>0</v>
      </c>
      <c r="G616" s="23">
        <v>1</v>
      </c>
      <c r="H616" s="23">
        <v>200000000</v>
      </c>
      <c r="I616" s="23" t="s">
        <v>2385</v>
      </c>
      <c r="J616" s="23">
        <v>200000001</v>
      </c>
      <c r="K616" s="23"/>
      <c r="L616" s="23" t="s">
        <v>2384</v>
      </c>
      <c r="M616" s="23" t="s">
        <v>444</v>
      </c>
      <c r="N616" s="23" t="s">
        <v>395</v>
      </c>
      <c r="O616" s="23" t="s">
        <v>322</v>
      </c>
      <c r="P616" s="23" t="s">
        <v>2772</v>
      </c>
      <c r="Q616" s="23"/>
      <c r="R616" s="26"/>
      <c r="S616" s="23">
        <v>585</v>
      </c>
      <c r="T616" s="23" t="s">
        <v>281</v>
      </c>
      <c r="U616" s="23" t="s">
        <v>283</v>
      </c>
      <c r="V616" s="23" t="s">
        <v>1698</v>
      </c>
      <c r="W616" s="23"/>
      <c r="X616" s="23" t="s">
        <v>185</v>
      </c>
      <c r="Y616" s="23">
        <v>585</v>
      </c>
      <c r="Z616" s="23"/>
      <c r="AA616" s="23"/>
      <c r="AB616" s="23">
        <v>-585</v>
      </c>
    </row>
    <row r="617" spans="1:28" x14ac:dyDescent="0.25">
      <c r="A617" s="23" t="s">
        <v>1390</v>
      </c>
      <c r="B617" s="23">
        <v>200000001</v>
      </c>
      <c r="C617" s="26">
        <v>41870.438472222224</v>
      </c>
      <c r="D617" s="26">
        <v>41933.569432870368</v>
      </c>
      <c r="E617" s="26"/>
      <c r="F617" s="23">
        <v>0</v>
      </c>
      <c r="G617" s="23">
        <v>1</v>
      </c>
      <c r="H617" s="23">
        <v>200000000</v>
      </c>
      <c r="I617" s="23" t="s">
        <v>1391</v>
      </c>
      <c r="J617" s="23">
        <v>200000000</v>
      </c>
      <c r="K617" s="23"/>
      <c r="L617" s="23" t="s">
        <v>1390</v>
      </c>
      <c r="M617" s="23" t="s">
        <v>417</v>
      </c>
      <c r="N617" s="23" t="s">
        <v>373</v>
      </c>
      <c r="O617" s="23" t="s">
        <v>337</v>
      </c>
      <c r="P617" s="23" t="s">
        <v>1460</v>
      </c>
      <c r="Q617" s="23"/>
      <c r="R617" s="26">
        <v>41661.833333333336</v>
      </c>
      <c r="S617" s="23">
        <v>477282</v>
      </c>
      <c r="T617" s="23" t="s">
        <v>280</v>
      </c>
      <c r="U617" s="23" t="s">
        <v>282</v>
      </c>
      <c r="V617" s="23" t="s">
        <v>1698</v>
      </c>
      <c r="W617" s="23">
        <v>41662</v>
      </c>
      <c r="X617" s="23" t="s">
        <v>181</v>
      </c>
      <c r="Y617" s="23"/>
      <c r="Z617" s="23">
        <v>477282</v>
      </c>
      <c r="AA617" s="23">
        <v>41662</v>
      </c>
      <c r="AB617" s="23">
        <v>477282</v>
      </c>
    </row>
    <row r="618" spans="1:28" x14ac:dyDescent="0.25">
      <c r="A618" s="23" t="s">
        <v>1510</v>
      </c>
      <c r="B618" s="23">
        <v>200000001</v>
      </c>
      <c r="C618" s="26">
        <v>41870.525543981479</v>
      </c>
      <c r="D618" s="26">
        <v>41933.569421296299</v>
      </c>
      <c r="E618" s="26"/>
      <c r="F618" s="23">
        <v>0</v>
      </c>
      <c r="G618" s="23">
        <v>1</v>
      </c>
      <c r="H618" s="23">
        <v>100000000</v>
      </c>
      <c r="I618" s="23" t="s">
        <v>1511</v>
      </c>
      <c r="J618" s="23">
        <v>200000000</v>
      </c>
      <c r="K618" s="23"/>
      <c r="L618" s="23" t="s">
        <v>1510</v>
      </c>
      <c r="M618" s="23" t="s">
        <v>1512</v>
      </c>
      <c r="N618" s="23" t="s">
        <v>719</v>
      </c>
      <c r="O618" s="23" t="s">
        <v>326</v>
      </c>
      <c r="P618" s="23" t="s">
        <v>1582</v>
      </c>
      <c r="Q618" s="23"/>
      <c r="R618" s="26">
        <v>41728.833333333336</v>
      </c>
      <c r="S618" s="23">
        <v>42697.2</v>
      </c>
      <c r="T618" s="23" t="s">
        <v>280</v>
      </c>
      <c r="U618" s="23" t="s">
        <v>282</v>
      </c>
      <c r="V618" s="23" t="s">
        <v>1701</v>
      </c>
      <c r="W618" s="23">
        <v>41729</v>
      </c>
      <c r="X618" s="23" t="s">
        <v>181</v>
      </c>
      <c r="Y618" s="23"/>
      <c r="Z618" s="23">
        <v>42697.2</v>
      </c>
      <c r="AA618" s="23">
        <v>41729</v>
      </c>
      <c r="AB618" s="23">
        <v>42697.2</v>
      </c>
    </row>
    <row r="619" spans="1:28" x14ac:dyDescent="0.25">
      <c r="A619" s="23" t="s">
        <v>3435</v>
      </c>
      <c r="B619" s="23">
        <v>200000001</v>
      </c>
      <c r="C619" s="26">
        <v>41955.50613425926</v>
      </c>
      <c r="D619" s="26">
        <v>41956.587037037039</v>
      </c>
      <c r="E619" s="26"/>
      <c r="F619" s="23">
        <v>0</v>
      </c>
      <c r="G619" s="23">
        <v>1</v>
      </c>
      <c r="H619" s="23">
        <v>100000000</v>
      </c>
      <c r="I619" s="23" t="s">
        <v>3436</v>
      </c>
      <c r="J619" s="23">
        <v>200000000</v>
      </c>
      <c r="K619" s="23"/>
      <c r="L619" s="23" t="s">
        <v>3435</v>
      </c>
      <c r="M619" s="23" t="s">
        <v>1819</v>
      </c>
      <c r="N619" s="23" t="s">
        <v>3437</v>
      </c>
      <c r="O619" s="23" t="s">
        <v>3438</v>
      </c>
      <c r="P619" s="23" t="s">
        <v>3439</v>
      </c>
      <c r="Q619" s="23"/>
      <c r="R619" s="26">
        <v>41970.833333333336</v>
      </c>
      <c r="S619" s="23">
        <v>150000</v>
      </c>
      <c r="T619" s="23" t="s">
        <v>280</v>
      </c>
      <c r="U619" s="23" t="s">
        <v>282</v>
      </c>
      <c r="V619" s="23" t="s">
        <v>1701</v>
      </c>
      <c r="W619" s="23">
        <v>41971</v>
      </c>
      <c r="X619" s="23" t="s">
        <v>181</v>
      </c>
      <c r="Y619" s="23"/>
      <c r="Z619" s="23">
        <v>150000</v>
      </c>
      <c r="AA619" s="23">
        <v>41971</v>
      </c>
      <c r="AB619" s="23">
        <v>150000</v>
      </c>
    </row>
    <row r="620" spans="1:28" x14ac:dyDescent="0.25">
      <c r="A620" s="23" t="s">
        <v>504</v>
      </c>
      <c r="B620" s="23">
        <v>200000000</v>
      </c>
      <c r="C620" s="26">
        <v>41857.314652777779</v>
      </c>
      <c r="D620" s="26">
        <v>41933.543020833335</v>
      </c>
      <c r="E620" s="26"/>
      <c r="F620" s="23">
        <v>0</v>
      </c>
      <c r="G620" s="23">
        <v>1</v>
      </c>
      <c r="H620" s="23">
        <v>200000003</v>
      </c>
      <c r="I620" s="23" t="s">
        <v>934</v>
      </c>
      <c r="J620" s="23">
        <v>200000001</v>
      </c>
      <c r="K620" s="23"/>
      <c r="L620" s="23" t="s">
        <v>504</v>
      </c>
      <c r="M620" s="23" t="s">
        <v>505</v>
      </c>
      <c r="N620" s="23" t="s">
        <v>506</v>
      </c>
      <c r="O620" s="23" t="s">
        <v>305</v>
      </c>
      <c r="P620" s="23" t="s">
        <v>935</v>
      </c>
      <c r="Q620" s="23"/>
      <c r="R620" s="26">
        <v>41836.833333333336</v>
      </c>
      <c r="S620" s="23">
        <v>32004</v>
      </c>
      <c r="T620" s="23" t="s">
        <v>281</v>
      </c>
      <c r="U620" s="23" t="s">
        <v>283</v>
      </c>
      <c r="V620" s="23" t="s">
        <v>1699</v>
      </c>
      <c r="W620" s="23">
        <v>41837</v>
      </c>
      <c r="X620" s="23" t="s">
        <v>185</v>
      </c>
      <c r="Y620" s="23">
        <v>32004</v>
      </c>
      <c r="Z620" s="23"/>
      <c r="AA620" s="23">
        <v>41837</v>
      </c>
      <c r="AB620" s="23">
        <v>-32004</v>
      </c>
    </row>
    <row r="621" spans="1:28" x14ac:dyDescent="0.25">
      <c r="A621" s="23" t="s">
        <v>1090</v>
      </c>
      <c r="B621" s="23">
        <v>200000002</v>
      </c>
      <c r="C621" s="26">
        <v>41876.280150462961</v>
      </c>
      <c r="D621" s="26">
        <v>41933.569398148145</v>
      </c>
      <c r="E621" s="26"/>
      <c r="F621" s="23">
        <v>0</v>
      </c>
      <c r="G621" s="23">
        <v>1</v>
      </c>
      <c r="H621" s="23">
        <v>200000003</v>
      </c>
      <c r="I621" s="23" t="s">
        <v>1091</v>
      </c>
      <c r="J621" s="23">
        <v>200000001</v>
      </c>
      <c r="K621" s="23"/>
      <c r="L621" s="23" t="s">
        <v>1090</v>
      </c>
      <c r="M621" s="23" t="s">
        <v>1092</v>
      </c>
      <c r="N621" s="23" t="s">
        <v>436</v>
      </c>
      <c r="O621" s="23" t="s">
        <v>309</v>
      </c>
      <c r="P621" s="23" t="s">
        <v>1355</v>
      </c>
      <c r="Q621" s="23"/>
      <c r="R621" s="26"/>
      <c r="S621" s="23">
        <v>37000</v>
      </c>
      <c r="T621" s="23" t="s">
        <v>281</v>
      </c>
      <c r="U621" s="23" t="s">
        <v>3593</v>
      </c>
      <c r="V621" s="23" t="s">
        <v>1699</v>
      </c>
      <c r="W621" s="23"/>
      <c r="X621" s="23" t="s">
        <v>274</v>
      </c>
      <c r="Y621" s="23">
        <v>37000</v>
      </c>
      <c r="Z621" s="23"/>
      <c r="AA621" s="23"/>
      <c r="AB621" s="23">
        <v>-37000</v>
      </c>
    </row>
    <row r="622" spans="1:28" x14ac:dyDescent="0.25">
      <c r="A622" s="23" t="s">
        <v>1907</v>
      </c>
      <c r="B622" s="23">
        <v>200000001</v>
      </c>
      <c r="C622" s="26">
        <v>41894.330509259256</v>
      </c>
      <c r="D622" s="26">
        <v>41933.569398148145</v>
      </c>
      <c r="E622" s="26"/>
      <c r="F622" s="23">
        <v>0</v>
      </c>
      <c r="G622" s="23">
        <v>1</v>
      </c>
      <c r="H622" s="23">
        <v>200000003</v>
      </c>
      <c r="I622" s="23" t="s">
        <v>1908</v>
      </c>
      <c r="J622" s="23">
        <v>200000000</v>
      </c>
      <c r="K622" s="23"/>
      <c r="L622" s="23" t="s">
        <v>1907</v>
      </c>
      <c r="M622" s="23" t="s">
        <v>1909</v>
      </c>
      <c r="N622" s="23" t="s">
        <v>902</v>
      </c>
      <c r="O622" s="23" t="s">
        <v>334</v>
      </c>
      <c r="P622" s="23" t="s">
        <v>2238</v>
      </c>
      <c r="Q622" s="23"/>
      <c r="R622" s="26">
        <v>41889.833333333336</v>
      </c>
      <c r="S622" s="23">
        <v>304326.31</v>
      </c>
      <c r="T622" s="23" t="s">
        <v>280</v>
      </c>
      <c r="U622" s="23" t="s">
        <v>282</v>
      </c>
      <c r="V622" s="23" t="s">
        <v>1699</v>
      </c>
      <c r="W622" s="23">
        <v>41890</v>
      </c>
      <c r="X622" s="23" t="s">
        <v>181</v>
      </c>
      <c r="Y622" s="23"/>
      <c r="Z622" s="23">
        <v>304326.31</v>
      </c>
      <c r="AA622" s="23">
        <v>41890</v>
      </c>
      <c r="AB622" s="23">
        <v>304326.31</v>
      </c>
    </row>
    <row r="623" spans="1:28" x14ac:dyDescent="0.25">
      <c r="A623" s="23" t="s">
        <v>3426</v>
      </c>
      <c r="B623" s="23">
        <v>200000001</v>
      </c>
      <c r="C623" s="26">
        <v>41956.259293981479</v>
      </c>
      <c r="D623" s="26">
        <v>41956.259699074071</v>
      </c>
      <c r="E623" s="26"/>
      <c r="F623" s="23">
        <v>0</v>
      </c>
      <c r="G623" s="23">
        <v>1</v>
      </c>
      <c r="H623" s="23">
        <v>200000001</v>
      </c>
      <c r="I623" s="23"/>
      <c r="J623" s="23">
        <v>200000000</v>
      </c>
      <c r="K623" s="23"/>
      <c r="L623" s="23" t="s">
        <v>3426</v>
      </c>
      <c r="M623" s="23" t="s">
        <v>3427</v>
      </c>
      <c r="N623" s="23" t="s">
        <v>2396</v>
      </c>
      <c r="O623" s="23" t="s">
        <v>2397</v>
      </c>
      <c r="P623" s="23" t="s">
        <v>3428</v>
      </c>
      <c r="Q623" s="23"/>
      <c r="R623" s="26">
        <v>41962.833333333336</v>
      </c>
      <c r="S623" s="23">
        <v>1</v>
      </c>
      <c r="T623" s="23" t="s">
        <v>280</v>
      </c>
      <c r="U623" s="23" t="s">
        <v>282</v>
      </c>
      <c r="V623" s="23" t="s">
        <v>1702</v>
      </c>
      <c r="W623" s="23">
        <v>41963</v>
      </c>
      <c r="X623" s="23" t="s">
        <v>181</v>
      </c>
      <c r="Y623" s="23"/>
      <c r="Z623" s="23">
        <v>1</v>
      </c>
      <c r="AA623" s="23">
        <v>41963</v>
      </c>
      <c r="AB623" s="23">
        <v>1</v>
      </c>
    </row>
    <row r="624" spans="1:28" x14ac:dyDescent="0.25">
      <c r="A624" s="23" t="s">
        <v>1756</v>
      </c>
      <c r="B624" s="23">
        <v>200000000</v>
      </c>
      <c r="C624" s="26">
        <v>41880.311608796299</v>
      </c>
      <c r="D624" s="26">
        <v>41933.542916666665</v>
      </c>
      <c r="E624" s="26"/>
      <c r="F624" s="23">
        <v>0</v>
      </c>
      <c r="G624" s="23">
        <v>1</v>
      </c>
      <c r="H624" s="23">
        <v>200000003</v>
      </c>
      <c r="I624" s="23" t="s">
        <v>1757</v>
      </c>
      <c r="J624" s="23">
        <v>200000001</v>
      </c>
      <c r="K624" s="23"/>
      <c r="L624" s="23" t="s">
        <v>1756</v>
      </c>
      <c r="M624" s="23" t="s">
        <v>1758</v>
      </c>
      <c r="N624" s="23" t="s">
        <v>395</v>
      </c>
      <c r="O624" s="23" t="s">
        <v>322</v>
      </c>
      <c r="P624" s="23" t="s">
        <v>1759</v>
      </c>
      <c r="Q624" s="23"/>
      <c r="R624" s="26">
        <v>41899.833333333336</v>
      </c>
      <c r="S624" s="23">
        <v>16126.2</v>
      </c>
      <c r="T624" s="23" t="s">
        <v>281</v>
      </c>
      <c r="U624" s="23" t="s">
        <v>283</v>
      </c>
      <c r="V624" s="23" t="s">
        <v>1699</v>
      </c>
      <c r="W624" s="23">
        <v>41900</v>
      </c>
      <c r="X624" s="23" t="s">
        <v>185</v>
      </c>
      <c r="Y624" s="23">
        <v>16126.2</v>
      </c>
      <c r="Z624" s="23"/>
      <c r="AA624" s="23">
        <v>41900</v>
      </c>
      <c r="AB624" s="23">
        <v>-16126.2</v>
      </c>
    </row>
    <row r="625" spans="1:28" x14ac:dyDescent="0.25">
      <c r="A625" s="23" t="s">
        <v>1797</v>
      </c>
      <c r="B625" s="23">
        <v>200000004</v>
      </c>
      <c r="C625" s="26">
        <v>41897.2734375</v>
      </c>
      <c r="D625" s="26">
        <v>41933.569490740738</v>
      </c>
      <c r="E625" s="26"/>
      <c r="F625" s="23">
        <v>0</v>
      </c>
      <c r="G625" s="23">
        <v>1</v>
      </c>
      <c r="H625" s="23">
        <v>200000003</v>
      </c>
      <c r="I625" s="23" t="s">
        <v>1798</v>
      </c>
      <c r="J625" s="23">
        <v>200000001</v>
      </c>
      <c r="K625" s="23"/>
      <c r="L625" s="23" t="s">
        <v>1797</v>
      </c>
      <c r="M625" s="23" t="s">
        <v>1799</v>
      </c>
      <c r="N625" s="23"/>
      <c r="O625" s="23"/>
      <c r="P625" s="23" t="s">
        <v>2558</v>
      </c>
      <c r="Q625" s="23"/>
      <c r="R625" s="26">
        <v>41858.833333333336</v>
      </c>
      <c r="S625" s="23">
        <v>8713.69</v>
      </c>
      <c r="T625" s="23" t="s">
        <v>281</v>
      </c>
      <c r="U625" s="23" t="s">
        <v>285</v>
      </c>
      <c r="V625" s="23" t="s">
        <v>1699</v>
      </c>
      <c r="W625" s="23">
        <v>41859</v>
      </c>
      <c r="X625" s="23" t="s">
        <v>195</v>
      </c>
      <c r="Y625" s="23">
        <v>8713.69</v>
      </c>
      <c r="Z625" s="23"/>
      <c r="AA625" s="23">
        <v>41859</v>
      </c>
      <c r="AB625" s="23">
        <v>-8713.69</v>
      </c>
    </row>
    <row r="626" spans="1:28" x14ac:dyDescent="0.25">
      <c r="A626" s="23" t="s">
        <v>777</v>
      </c>
      <c r="B626" s="23">
        <v>200000001</v>
      </c>
      <c r="C626" s="26">
        <v>41824.376597222225</v>
      </c>
      <c r="D626" s="26">
        <v>41933.569502314815</v>
      </c>
      <c r="E626" s="26"/>
      <c r="F626" s="23">
        <v>0</v>
      </c>
      <c r="G626" s="23">
        <v>1</v>
      </c>
      <c r="H626" s="23">
        <v>200000000</v>
      </c>
      <c r="I626" s="23" t="s">
        <v>778</v>
      </c>
      <c r="J626" s="23">
        <v>200000000</v>
      </c>
      <c r="K626" s="23"/>
      <c r="L626" s="23" t="s">
        <v>777</v>
      </c>
      <c r="M626" s="23" t="s">
        <v>779</v>
      </c>
      <c r="N626" s="23" t="s">
        <v>567</v>
      </c>
      <c r="O626" s="23" t="s">
        <v>333</v>
      </c>
      <c r="P626" s="23" t="s">
        <v>783</v>
      </c>
      <c r="Q626" s="23">
        <v>100</v>
      </c>
      <c r="R626" s="26">
        <v>41852.833333333336</v>
      </c>
      <c r="S626" s="23">
        <v>3888.34</v>
      </c>
      <c r="T626" s="23" t="s">
        <v>280</v>
      </c>
      <c r="U626" s="23" t="s">
        <v>282</v>
      </c>
      <c r="V626" s="23" t="s">
        <v>1698</v>
      </c>
      <c r="W626" s="23">
        <v>41853</v>
      </c>
      <c r="X626" s="23" t="s">
        <v>181</v>
      </c>
      <c r="Y626" s="23"/>
      <c r="Z626" s="23">
        <v>3888.34</v>
      </c>
      <c r="AA626" s="23">
        <v>41853</v>
      </c>
      <c r="AB626" s="23">
        <v>3888.34</v>
      </c>
    </row>
    <row r="627" spans="1:28" x14ac:dyDescent="0.25">
      <c r="A627" s="23" t="s">
        <v>1950</v>
      </c>
      <c r="B627" s="23">
        <v>200000000</v>
      </c>
      <c r="C627" s="26">
        <v>41880.292766203704</v>
      </c>
      <c r="D627" s="26">
        <v>41933.542916666665</v>
      </c>
      <c r="E627" s="26"/>
      <c r="F627" s="23">
        <v>0</v>
      </c>
      <c r="G627" s="23">
        <v>1</v>
      </c>
      <c r="H627" s="23">
        <v>200000003</v>
      </c>
      <c r="I627" s="23" t="s">
        <v>1951</v>
      </c>
      <c r="J627" s="23">
        <v>200000001</v>
      </c>
      <c r="K627" s="23"/>
      <c r="L627" s="23" t="s">
        <v>1950</v>
      </c>
      <c r="M627" s="23" t="s">
        <v>1952</v>
      </c>
      <c r="N627" s="23" t="s">
        <v>1141</v>
      </c>
      <c r="O627" s="23" t="s">
        <v>1142</v>
      </c>
      <c r="P627" s="23" t="s">
        <v>2813</v>
      </c>
      <c r="Q627" s="23"/>
      <c r="R627" s="26">
        <v>41792.833333333336</v>
      </c>
      <c r="S627" s="23">
        <v>63569.74</v>
      </c>
      <c r="T627" s="23" t="s">
        <v>281</v>
      </c>
      <c r="U627" s="23" t="s">
        <v>283</v>
      </c>
      <c r="V627" s="23" t="s">
        <v>1699</v>
      </c>
      <c r="W627" s="23">
        <v>41793</v>
      </c>
      <c r="X627" s="23" t="s">
        <v>185</v>
      </c>
      <c r="Y627" s="23">
        <v>63569.74</v>
      </c>
      <c r="Z627" s="23"/>
      <c r="AA627" s="23">
        <v>41793</v>
      </c>
      <c r="AB627" s="23">
        <v>-63569.74</v>
      </c>
    </row>
    <row r="628" spans="1:28" x14ac:dyDescent="0.25">
      <c r="A628" s="23" t="s">
        <v>777</v>
      </c>
      <c r="B628" s="23">
        <v>200000000</v>
      </c>
      <c r="C628" s="26">
        <v>41856.245949074073</v>
      </c>
      <c r="D628" s="26">
        <v>41933.543055555558</v>
      </c>
      <c r="E628" s="26"/>
      <c r="F628" s="23">
        <v>0</v>
      </c>
      <c r="G628" s="23">
        <v>1</v>
      </c>
      <c r="H628" s="23">
        <v>200000000</v>
      </c>
      <c r="I628" s="23" t="s">
        <v>778</v>
      </c>
      <c r="J628" s="23">
        <v>200000001</v>
      </c>
      <c r="K628" s="23"/>
      <c r="L628" s="23" t="s">
        <v>777</v>
      </c>
      <c r="M628" s="23" t="s">
        <v>779</v>
      </c>
      <c r="N628" s="23" t="s">
        <v>1872</v>
      </c>
      <c r="O628" s="23" t="s">
        <v>1873</v>
      </c>
      <c r="P628" s="23" t="s">
        <v>780</v>
      </c>
      <c r="Q628" s="23">
        <v>100</v>
      </c>
      <c r="R628" s="26">
        <v>41805.833333333336</v>
      </c>
      <c r="S628" s="23">
        <v>3111.7</v>
      </c>
      <c r="T628" s="23" t="s">
        <v>281</v>
      </c>
      <c r="U628" s="23" t="s">
        <v>283</v>
      </c>
      <c r="V628" s="23" t="s">
        <v>1698</v>
      </c>
      <c r="W628" s="23">
        <v>41806</v>
      </c>
      <c r="X628" s="23" t="s">
        <v>185</v>
      </c>
      <c r="Y628" s="23">
        <v>3111.7</v>
      </c>
      <c r="Z628" s="23"/>
      <c r="AA628" s="23">
        <v>41806</v>
      </c>
      <c r="AB628" s="23">
        <v>-3111.7</v>
      </c>
    </row>
    <row r="629" spans="1:28" x14ac:dyDescent="0.25">
      <c r="A629" s="23" t="s">
        <v>2618</v>
      </c>
      <c r="B629" s="23">
        <v>200000001</v>
      </c>
      <c r="C629" s="26">
        <v>41933.488900462966</v>
      </c>
      <c r="D629" s="26">
        <v>41933.569502314815</v>
      </c>
      <c r="E629" s="26"/>
      <c r="F629" s="23">
        <v>0</v>
      </c>
      <c r="G629" s="23">
        <v>1</v>
      </c>
      <c r="H629" s="23">
        <v>100000000</v>
      </c>
      <c r="I629" s="23" t="s">
        <v>2619</v>
      </c>
      <c r="J629" s="23">
        <v>200000000</v>
      </c>
      <c r="K629" s="23"/>
      <c r="L629" s="23" t="s">
        <v>2618</v>
      </c>
      <c r="M629" s="23" t="s">
        <v>2620</v>
      </c>
      <c r="N629" s="23" t="s">
        <v>842</v>
      </c>
      <c r="O629" s="23" t="s">
        <v>304</v>
      </c>
      <c r="P629" s="23" t="s">
        <v>2621</v>
      </c>
      <c r="Q629" s="23"/>
      <c r="R629" s="26">
        <v>41927.833333333336</v>
      </c>
      <c r="S629" s="23">
        <v>473500</v>
      </c>
      <c r="T629" s="23" t="s">
        <v>280</v>
      </c>
      <c r="U629" s="23" t="s">
        <v>282</v>
      </c>
      <c r="V629" s="23" t="s">
        <v>1701</v>
      </c>
      <c r="W629" s="23">
        <v>41928</v>
      </c>
      <c r="X629" s="23" t="s">
        <v>181</v>
      </c>
      <c r="Y629" s="23"/>
      <c r="Z629" s="23">
        <v>473500</v>
      </c>
      <c r="AA629" s="23">
        <v>41928</v>
      </c>
      <c r="AB629" s="23">
        <v>473500</v>
      </c>
    </row>
    <row r="630" spans="1:28" x14ac:dyDescent="0.25">
      <c r="A630" s="23" t="s">
        <v>1941</v>
      </c>
      <c r="B630" s="23">
        <v>200000000</v>
      </c>
      <c r="C630" s="26">
        <v>41890.533321759256</v>
      </c>
      <c r="D630" s="26">
        <v>41933.542905092596</v>
      </c>
      <c r="E630" s="26"/>
      <c r="F630" s="23">
        <v>0</v>
      </c>
      <c r="G630" s="23">
        <v>1</v>
      </c>
      <c r="H630" s="23">
        <v>200000003</v>
      </c>
      <c r="I630" s="23" t="s">
        <v>606</v>
      </c>
      <c r="J630" s="23">
        <v>200000001</v>
      </c>
      <c r="K630" s="23"/>
      <c r="L630" s="23" t="s">
        <v>1941</v>
      </c>
      <c r="M630" s="23" t="s">
        <v>1942</v>
      </c>
      <c r="N630" s="23" t="s">
        <v>977</v>
      </c>
      <c r="O630" s="23" t="s">
        <v>978</v>
      </c>
      <c r="P630" s="23" t="s">
        <v>2559</v>
      </c>
      <c r="Q630" s="23"/>
      <c r="R630" s="26"/>
      <c r="S630" s="23">
        <v>0</v>
      </c>
      <c r="T630" s="23" t="s">
        <v>281</v>
      </c>
      <c r="U630" s="23" t="s">
        <v>283</v>
      </c>
      <c r="V630" s="23" t="s">
        <v>1699</v>
      </c>
      <c r="W630" s="23"/>
      <c r="X630" s="23" t="s">
        <v>185</v>
      </c>
      <c r="Y630" s="23">
        <v>0</v>
      </c>
      <c r="Z630" s="23"/>
      <c r="AA630" s="23"/>
      <c r="AB630" s="23">
        <v>0</v>
      </c>
    </row>
    <row r="631" spans="1:28" x14ac:dyDescent="0.25">
      <c r="A631" s="23"/>
      <c r="B631" s="23"/>
      <c r="C631" s="26">
        <v>41809.48641203704</v>
      </c>
      <c r="D631" s="26">
        <v>41933.572847222225</v>
      </c>
      <c r="E631" s="26"/>
      <c r="F631" s="23">
        <v>0</v>
      </c>
      <c r="G631" s="23">
        <v>1</v>
      </c>
      <c r="H631" s="23">
        <v>200000000</v>
      </c>
      <c r="I631" s="23" t="s">
        <v>419</v>
      </c>
      <c r="J631" s="23">
        <v>200000000</v>
      </c>
      <c r="K631" s="23"/>
      <c r="L631" s="23"/>
      <c r="M631" s="23"/>
      <c r="N631" s="23" t="s">
        <v>420</v>
      </c>
      <c r="O631" s="23" t="s">
        <v>255</v>
      </c>
      <c r="P631" s="23" t="s">
        <v>822</v>
      </c>
      <c r="Q631" s="23"/>
      <c r="R631" s="26">
        <v>41906.833333333336</v>
      </c>
      <c r="S631" s="23">
        <v>124887.5</v>
      </c>
      <c r="T631" s="23" t="s">
        <v>280</v>
      </c>
      <c r="U631" s="23"/>
      <c r="V631" s="23" t="s">
        <v>1698</v>
      </c>
      <c r="W631" s="23">
        <v>41907</v>
      </c>
      <c r="X631" s="23"/>
      <c r="Y631" s="23"/>
      <c r="Z631" s="23"/>
      <c r="AA631" s="23">
        <v>41907</v>
      </c>
      <c r="AB631" s="23">
        <v>124887.5</v>
      </c>
    </row>
    <row r="632" spans="1:28" x14ac:dyDescent="0.25">
      <c r="A632" s="23" t="s">
        <v>2983</v>
      </c>
      <c r="B632" s="23">
        <v>200000001</v>
      </c>
      <c r="C632" s="26">
        <v>41943.307847222219</v>
      </c>
      <c r="D632" s="26">
        <v>41943.307847222219</v>
      </c>
      <c r="E632" s="26"/>
      <c r="F632" s="23">
        <v>0</v>
      </c>
      <c r="G632" s="23">
        <v>1</v>
      </c>
      <c r="H632" s="23">
        <v>200000003</v>
      </c>
      <c r="I632" s="23" t="s">
        <v>2686</v>
      </c>
      <c r="J632" s="23">
        <v>200000000</v>
      </c>
      <c r="K632" s="23"/>
      <c r="L632" s="23" t="s">
        <v>2983</v>
      </c>
      <c r="M632" s="23" t="s">
        <v>2262</v>
      </c>
      <c r="N632" s="23" t="s">
        <v>977</v>
      </c>
      <c r="O632" s="23" t="s">
        <v>978</v>
      </c>
      <c r="P632" s="23" t="s">
        <v>2984</v>
      </c>
      <c r="Q632" s="23"/>
      <c r="R632" s="26">
        <v>41941.833333333336</v>
      </c>
      <c r="S632" s="23">
        <v>27145</v>
      </c>
      <c r="T632" s="23" t="s">
        <v>280</v>
      </c>
      <c r="U632" s="23" t="s">
        <v>282</v>
      </c>
      <c r="V632" s="23" t="s">
        <v>1699</v>
      </c>
      <c r="W632" s="23">
        <v>41942</v>
      </c>
      <c r="X632" s="23" t="s">
        <v>181</v>
      </c>
      <c r="Y632" s="23"/>
      <c r="Z632" s="23">
        <v>27145</v>
      </c>
      <c r="AA632" s="23">
        <v>41942</v>
      </c>
      <c r="AB632" s="23">
        <v>27145</v>
      </c>
    </row>
    <row r="633" spans="1:28" x14ac:dyDescent="0.25">
      <c r="A633" s="23" t="s">
        <v>1107</v>
      </c>
      <c r="B633" s="23">
        <v>200000003</v>
      </c>
      <c r="C633" s="26">
        <v>41876.28266203704</v>
      </c>
      <c r="D633" s="26">
        <v>41933.569398148145</v>
      </c>
      <c r="E633" s="26"/>
      <c r="F633" s="23">
        <v>0</v>
      </c>
      <c r="G633" s="23">
        <v>1</v>
      </c>
      <c r="H633" s="23">
        <v>200000000</v>
      </c>
      <c r="I633" s="23" t="s">
        <v>1108</v>
      </c>
      <c r="J633" s="23">
        <v>200000001</v>
      </c>
      <c r="K633" s="23"/>
      <c r="L633" s="23" t="s">
        <v>1107</v>
      </c>
      <c r="M633" s="23" t="s">
        <v>1109</v>
      </c>
      <c r="N633" s="23" t="s">
        <v>549</v>
      </c>
      <c r="O633" s="23" t="s">
        <v>317</v>
      </c>
      <c r="P633" s="23" t="s">
        <v>1110</v>
      </c>
      <c r="Q633" s="23"/>
      <c r="R633" s="26"/>
      <c r="S633" s="23">
        <v>38045.82</v>
      </c>
      <c r="T633" s="23" t="s">
        <v>281</v>
      </c>
      <c r="U633" s="23" t="s">
        <v>284</v>
      </c>
      <c r="V633" s="23" t="s">
        <v>1698</v>
      </c>
      <c r="W633" s="23"/>
      <c r="X633" s="23" t="s">
        <v>192</v>
      </c>
      <c r="Y633" s="23">
        <v>38045.82</v>
      </c>
      <c r="Z633" s="23"/>
      <c r="AA633" s="23"/>
      <c r="AB633" s="23">
        <v>-38045.82</v>
      </c>
    </row>
    <row r="634" spans="1:28" x14ac:dyDescent="0.25">
      <c r="A634" s="23" t="s">
        <v>2070</v>
      </c>
      <c r="B634" s="23">
        <v>200000000</v>
      </c>
      <c r="C634" s="26">
        <v>41894.40997685185</v>
      </c>
      <c r="D634" s="26">
        <v>41957.250104166669</v>
      </c>
      <c r="E634" s="26"/>
      <c r="F634" s="23">
        <v>0</v>
      </c>
      <c r="G634" s="23">
        <v>1</v>
      </c>
      <c r="H634" s="23">
        <v>200000000</v>
      </c>
      <c r="I634" s="23" t="s">
        <v>2071</v>
      </c>
      <c r="J634" s="23">
        <v>200000001</v>
      </c>
      <c r="K634" s="23"/>
      <c r="L634" s="23" t="s">
        <v>2070</v>
      </c>
      <c r="M634" s="23" t="s">
        <v>2072</v>
      </c>
      <c r="N634" s="23" t="s">
        <v>490</v>
      </c>
      <c r="O634" s="23" t="s">
        <v>321</v>
      </c>
      <c r="P634" s="23" t="s">
        <v>2110</v>
      </c>
      <c r="Q634" s="23"/>
      <c r="R634" s="26">
        <v>41883.833333333336</v>
      </c>
      <c r="S634" s="23">
        <v>662.2</v>
      </c>
      <c r="T634" s="23" t="s">
        <v>281</v>
      </c>
      <c r="U634" s="23" t="s">
        <v>283</v>
      </c>
      <c r="V634" s="23" t="s">
        <v>1698</v>
      </c>
      <c r="W634" s="23">
        <v>41884</v>
      </c>
      <c r="X634" s="23" t="s">
        <v>185</v>
      </c>
      <c r="Y634" s="23">
        <v>662.2</v>
      </c>
      <c r="Z634" s="23"/>
      <c r="AA634" s="23">
        <v>41884</v>
      </c>
      <c r="AB634" s="23">
        <v>-662.2</v>
      </c>
    </row>
    <row r="635" spans="1:28" x14ac:dyDescent="0.25">
      <c r="A635" s="23" t="s">
        <v>2215</v>
      </c>
      <c r="B635" s="23">
        <v>200000000</v>
      </c>
      <c r="C635" s="26">
        <v>41933.423993055556</v>
      </c>
      <c r="D635" s="26">
        <v>41949.276932870373</v>
      </c>
      <c r="E635" s="26"/>
      <c r="F635" s="23">
        <v>0</v>
      </c>
      <c r="G635" s="23">
        <v>1</v>
      </c>
      <c r="H635" s="23">
        <v>200000003</v>
      </c>
      <c r="I635" s="23" t="s">
        <v>2216</v>
      </c>
      <c r="J635" s="23">
        <v>200000001</v>
      </c>
      <c r="K635" s="23"/>
      <c r="L635" s="23" t="s">
        <v>2215</v>
      </c>
      <c r="M635" s="23" t="s">
        <v>2217</v>
      </c>
      <c r="N635" s="23" t="s">
        <v>2131</v>
      </c>
      <c r="O635" s="23" t="s">
        <v>2132</v>
      </c>
      <c r="P635" s="23" t="s">
        <v>2424</v>
      </c>
      <c r="Q635" s="23"/>
      <c r="R635" s="26">
        <v>41941.833333333336</v>
      </c>
      <c r="S635" s="23">
        <v>48410.59</v>
      </c>
      <c r="T635" s="23" t="s">
        <v>281</v>
      </c>
      <c r="U635" s="23" t="s">
        <v>283</v>
      </c>
      <c r="V635" s="23" t="s">
        <v>1699</v>
      </c>
      <c r="W635" s="23">
        <v>41942</v>
      </c>
      <c r="X635" s="23" t="s">
        <v>185</v>
      </c>
      <c r="Y635" s="23">
        <v>48410.59</v>
      </c>
      <c r="Z635" s="23"/>
      <c r="AA635" s="23">
        <v>41942</v>
      </c>
      <c r="AB635" s="23">
        <v>-48410.59</v>
      </c>
    </row>
    <row r="636" spans="1:28" x14ac:dyDescent="0.25">
      <c r="A636" s="23" t="s">
        <v>2962</v>
      </c>
      <c r="B636" s="23">
        <v>200000000</v>
      </c>
      <c r="C636" s="26">
        <v>41957.317569444444</v>
      </c>
      <c r="D636" s="26">
        <v>41957.317569444444</v>
      </c>
      <c r="E636" s="26"/>
      <c r="F636" s="23">
        <v>0</v>
      </c>
      <c r="G636" s="23">
        <v>1</v>
      </c>
      <c r="H636" s="23">
        <v>100000000</v>
      </c>
      <c r="I636" s="23" t="s">
        <v>2963</v>
      </c>
      <c r="J636" s="23">
        <v>200000001</v>
      </c>
      <c r="K636" s="23"/>
      <c r="L636" s="23" t="s">
        <v>2962</v>
      </c>
      <c r="M636" s="23" t="s">
        <v>2964</v>
      </c>
      <c r="N636" s="23" t="s">
        <v>1800</v>
      </c>
      <c r="O636" s="23" t="s">
        <v>1801</v>
      </c>
      <c r="P636" s="23" t="s">
        <v>3513</v>
      </c>
      <c r="Q636" s="23"/>
      <c r="R636" s="26">
        <v>41911.833333333336</v>
      </c>
      <c r="S636" s="23">
        <v>183667.59</v>
      </c>
      <c r="T636" s="23" t="s">
        <v>281</v>
      </c>
      <c r="U636" s="23" t="s">
        <v>283</v>
      </c>
      <c r="V636" s="23" t="s">
        <v>1701</v>
      </c>
      <c r="W636" s="23">
        <v>41912</v>
      </c>
      <c r="X636" s="23" t="s">
        <v>185</v>
      </c>
      <c r="Y636" s="23">
        <v>183667.59</v>
      </c>
      <c r="Z636" s="23"/>
      <c r="AA636" s="23">
        <v>41912</v>
      </c>
      <c r="AB636" s="23">
        <v>-183667.59</v>
      </c>
    </row>
    <row r="637" spans="1:28" x14ac:dyDescent="0.25">
      <c r="A637" s="23" t="s">
        <v>2099</v>
      </c>
      <c r="B637" s="23">
        <v>200000001</v>
      </c>
      <c r="C637" s="26">
        <v>41915.492858796293</v>
      </c>
      <c r="D637" s="26">
        <v>41933.569328703707</v>
      </c>
      <c r="E637" s="26"/>
      <c r="F637" s="23">
        <v>0</v>
      </c>
      <c r="G637" s="23">
        <v>1</v>
      </c>
      <c r="H637" s="23">
        <v>200000000</v>
      </c>
      <c r="I637" s="23" t="s">
        <v>2100</v>
      </c>
      <c r="J637" s="23">
        <v>200000000</v>
      </c>
      <c r="K637" s="23"/>
      <c r="L637" s="23" t="s">
        <v>2099</v>
      </c>
      <c r="M637" s="23" t="s">
        <v>2101</v>
      </c>
      <c r="N637" s="23" t="s">
        <v>525</v>
      </c>
      <c r="O637" s="23" t="s">
        <v>332</v>
      </c>
      <c r="P637" s="23" t="s">
        <v>2102</v>
      </c>
      <c r="Q637" s="23"/>
      <c r="R637" s="26">
        <v>41879.833333333336</v>
      </c>
      <c r="S637" s="23">
        <v>33800</v>
      </c>
      <c r="T637" s="23" t="s">
        <v>280</v>
      </c>
      <c r="U637" s="23" t="s">
        <v>282</v>
      </c>
      <c r="V637" s="23" t="s">
        <v>1698</v>
      </c>
      <c r="W637" s="23">
        <v>41880</v>
      </c>
      <c r="X637" s="23" t="s">
        <v>181</v>
      </c>
      <c r="Y637" s="23"/>
      <c r="Z637" s="23">
        <v>33800</v>
      </c>
      <c r="AA637" s="23">
        <v>41880</v>
      </c>
      <c r="AB637" s="23">
        <v>33800</v>
      </c>
    </row>
    <row r="638" spans="1:28" x14ac:dyDescent="0.25">
      <c r="A638" s="23" t="s">
        <v>2181</v>
      </c>
      <c r="B638" s="23">
        <v>200000001</v>
      </c>
      <c r="C638" s="26">
        <v>41905.526342592595</v>
      </c>
      <c r="D638" s="26">
        <v>41933.569363425922</v>
      </c>
      <c r="E638" s="26"/>
      <c r="F638" s="23">
        <v>0</v>
      </c>
      <c r="G638" s="23">
        <v>1</v>
      </c>
      <c r="H638" s="23">
        <v>200000003</v>
      </c>
      <c r="I638" s="23" t="s">
        <v>2182</v>
      </c>
      <c r="J638" s="23">
        <v>200000000</v>
      </c>
      <c r="K638" s="23"/>
      <c r="L638" s="23" t="s">
        <v>2181</v>
      </c>
      <c r="M638" s="23" t="s">
        <v>2183</v>
      </c>
      <c r="N638" s="23" t="s">
        <v>2184</v>
      </c>
      <c r="O638" s="23" t="s">
        <v>2185</v>
      </c>
      <c r="P638" s="23" t="s">
        <v>2186</v>
      </c>
      <c r="Q638" s="23"/>
      <c r="R638" s="26">
        <v>41903.833333333336</v>
      </c>
      <c r="S638" s="23">
        <v>850</v>
      </c>
      <c r="T638" s="23" t="s">
        <v>280</v>
      </c>
      <c r="U638" s="23" t="s">
        <v>282</v>
      </c>
      <c r="V638" s="23" t="s">
        <v>1699</v>
      </c>
      <c r="W638" s="23">
        <v>41904</v>
      </c>
      <c r="X638" s="23" t="s">
        <v>181</v>
      </c>
      <c r="Y638" s="23"/>
      <c r="Z638" s="23">
        <v>850</v>
      </c>
      <c r="AA638" s="23">
        <v>41904</v>
      </c>
      <c r="AB638" s="23">
        <v>850</v>
      </c>
    </row>
    <row r="639" spans="1:28" x14ac:dyDescent="0.25">
      <c r="A639" s="23" t="s">
        <v>2387</v>
      </c>
      <c r="B639" s="23">
        <v>200000001</v>
      </c>
      <c r="C639" s="26">
        <v>41880.379803240743</v>
      </c>
      <c r="D639" s="26">
        <v>41933.569386574076</v>
      </c>
      <c r="E639" s="26"/>
      <c r="F639" s="23">
        <v>0</v>
      </c>
      <c r="G639" s="23">
        <v>1</v>
      </c>
      <c r="H639" s="23">
        <v>200000003</v>
      </c>
      <c r="I639" s="23" t="s">
        <v>2388</v>
      </c>
      <c r="J639" s="23">
        <v>200000000</v>
      </c>
      <c r="K639" s="23"/>
      <c r="L639" s="23" t="s">
        <v>2387</v>
      </c>
      <c r="M639" s="23" t="s">
        <v>2389</v>
      </c>
      <c r="N639" s="23" t="s">
        <v>2390</v>
      </c>
      <c r="O639" s="23" t="s">
        <v>2391</v>
      </c>
      <c r="P639" s="23" t="s">
        <v>2590</v>
      </c>
      <c r="Q639" s="23"/>
      <c r="R639" s="26">
        <v>41830.833333333336</v>
      </c>
      <c r="S639" s="23">
        <v>36850</v>
      </c>
      <c r="T639" s="23" t="s">
        <v>280</v>
      </c>
      <c r="U639" s="23" t="s">
        <v>282</v>
      </c>
      <c r="V639" s="23" t="s">
        <v>1699</v>
      </c>
      <c r="W639" s="23">
        <v>41831</v>
      </c>
      <c r="X639" s="23" t="s">
        <v>181</v>
      </c>
      <c r="Y639" s="23"/>
      <c r="Z639" s="23">
        <v>36850</v>
      </c>
      <c r="AA639" s="23">
        <v>41831</v>
      </c>
      <c r="AB639" s="23">
        <v>36850</v>
      </c>
    </row>
    <row r="640" spans="1:28" x14ac:dyDescent="0.25">
      <c r="A640" s="23" t="s">
        <v>1991</v>
      </c>
      <c r="B640" s="23">
        <v>200000001</v>
      </c>
      <c r="C640" s="26">
        <v>41925.488877314812</v>
      </c>
      <c r="D640" s="26">
        <v>41933.569305555553</v>
      </c>
      <c r="E640" s="26"/>
      <c r="F640" s="23">
        <v>0</v>
      </c>
      <c r="G640" s="23">
        <v>1</v>
      </c>
      <c r="H640" s="23">
        <v>200000003</v>
      </c>
      <c r="I640" s="23" t="s">
        <v>1992</v>
      </c>
      <c r="J640" s="23">
        <v>200000000</v>
      </c>
      <c r="K640" s="23"/>
      <c r="L640" s="23" t="s">
        <v>1991</v>
      </c>
      <c r="M640" s="23" t="s">
        <v>1993</v>
      </c>
      <c r="N640" s="23" t="s">
        <v>902</v>
      </c>
      <c r="O640" s="23" t="s">
        <v>334</v>
      </c>
      <c r="P640" s="23" t="s">
        <v>1994</v>
      </c>
      <c r="Q640" s="23">
        <v>100</v>
      </c>
      <c r="R640" s="26">
        <v>41906.833333333336</v>
      </c>
      <c r="S640" s="23">
        <v>1800</v>
      </c>
      <c r="T640" s="23" t="s">
        <v>280</v>
      </c>
      <c r="U640" s="23" t="s">
        <v>282</v>
      </c>
      <c r="V640" s="23" t="s">
        <v>1699</v>
      </c>
      <c r="W640" s="23">
        <v>41907</v>
      </c>
      <c r="X640" s="23" t="s">
        <v>181</v>
      </c>
      <c r="Y640" s="23"/>
      <c r="Z640" s="23">
        <v>1800</v>
      </c>
      <c r="AA640" s="23">
        <v>41907</v>
      </c>
      <c r="AB640" s="23">
        <v>1800</v>
      </c>
    </row>
    <row r="641" spans="1:28" x14ac:dyDescent="0.25">
      <c r="A641" s="23" t="s">
        <v>3289</v>
      </c>
      <c r="B641" s="23">
        <v>200000001</v>
      </c>
      <c r="C641" s="26">
        <v>41936.416076388887</v>
      </c>
      <c r="D641" s="26">
        <v>41936.416076388887</v>
      </c>
      <c r="E641" s="26"/>
      <c r="F641" s="23">
        <v>0</v>
      </c>
      <c r="G641" s="23">
        <v>1</v>
      </c>
      <c r="H641" s="23">
        <v>200000003</v>
      </c>
      <c r="I641" s="23" t="s">
        <v>3290</v>
      </c>
      <c r="J641" s="23">
        <v>200000000</v>
      </c>
      <c r="K641" s="23"/>
      <c r="L641" s="23" t="s">
        <v>3289</v>
      </c>
      <c r="M641" s="23" t="s">
        <v>3291</v>
      </c>
      <c r="N641" s="23" t="s">
        <v>2543</v>
      </c>
      <c r="O641" s="23" t="s">
        <v>2544</v>
      </c>
      <c r="P641" s="23" t="s">
        <v>3292</v>
      </c>
      <c r="Q641" s="23"/>
      <c r="R641" s="26">
        <v>41952.833333333336</v>
      </c>
      <c r="S641" s="23">
        <v>16560</v>
      </c>
      <c r="T641" s="23" t="s">
        <v>280</v>
      </c>
      <c r="U641" s="23" t="s">
        <v>282</v>
      </c>
      <c r="V641" s="23" t="s">
        <v>1699</v>
      </c>
      <c r="W641" s="23">
        <v>41953</v>
      </c>
      <c r="X641" s="23" t="s">
        <v>181</v>
      </c>
      <c r="Y641" s="23"/>
      <c r="Z641" s="23">
        <v>16560</v>
      </c>
      <c r="AA641" s="23">
        <v>41953</v>
      </c>
      <c r="AB641" s="23">
        <v>16560</v>
      </c>
    </row>
    <row r="642" spans="1:28" x14ac:dyDescent="0.25">
      <c r="A642" s="23" t="s">
        <v>500</v>
      </c>
      <c r="B642" s="23">
        <v>200000001</v>
      </c>
      <c r="C642" s="26">
        <v>41827.479085648149</v>
      </c>
      <c r="D642" s="26">
        <v>41933.569710648146</v>
      </c>
      <c r="E642" s="26"/>
      <c r="F642" s="23">
        <v>0</v>
      </c>
      <c r="G642" s="23">
        <v>1</v>
      </c>
      <c r="H642" s="23">
        <v>200000000</v>
      </c>
      <c r="I642" s="23" t="s">
        <v>1921</v>
      </c>
      <c r="J642" s="23">
        <v>200000000</v>
      </c>
      <c r="K642" s="23"/>
      <c r="L642" s="23" t="s">
        <v>500</v>
      </c>
      <c r="M642" s="23" t="s">
        <v>383</v>
      </c>
      <c r="N642" s="23" t="s">
        <v>501</v>
      </c>
      <c r="O642" s="23" t="s">
        <v>260</v>
      </c>
      <c r="P642" s="23" t="s">
        <v>502</v>
      </c>
      <c r="Q642" s="23"/>
      <c r="R642" s="26">
        <v>41881.833333333336</v>
      </c>
      <c r="S642" s="23">
        <v>16000</v>
      </c>
      <c r="T642" s="23" t="s">
        <v>280</v>
      </c>
      <c r="U642" s="23" t="s">
        <v>282</v>
      </c>
      <c r="V642" s="23" t="s">
        <v>1698</v>
      </c>
      <c r="W642" s="23">
        <v>41882</v>
      </c>
      <c r="X642" s="23" t="s">
        <v>181</v>
      </c>
      <c r="Y642" s="23"/>
      <c r="Z642" s="23">
        <v>16000</v>
      </c>
      <c r="AA642" s="23">
        <v>41882</v>
      </c>
      <c r="AB642" s="23">
        <v>16000</v>
      </c>
    </row>
    <row r="643" spans="1:28" x14ac:dyDescent="0.25">
      <c r="A643" s="23" t="s">
        <v>572</v>
      </c>
      <c r="B643" s="23">
        <v>200000002</v>
      </c>
      <c r="C643" s="26">
        <v>41845.489548611113</v>
      </c>
      <c r="D643" s="26">
        <v>41933.569467592592</v>
      </c>
      <c r="E643" s="26"/>
      <c r="F643" s="23">
        <v>0</v>
      </c>
      <c r="G643" s="23">
        <v>1</v>
      </c>
      <c r="H643" s="23">
        <v>200000000</v>
      </c>
      <c r="I643" s="23" t="s">
        <v>573</v>
      </c>
      <c r="J643" s="23">
        <v>200000001</v>
      </c>
      <c r="K643" s="23"/>
      <c r="L643" s="23" t="s">
        <v>572</v>
      </c>
      <c r="M643" s="23" t="s">
        <v>574</v>
      </c>
      <c r="N643" s="23" t="s">
        <v>536</v>
      </c>
      <c r="O643" s="23" t="s">
        <v>264</v>
      </c>
      <c r="P643" s="23" t="s">
        <v>575</v>
      </c>
      <c r="Q643" s="23"/>
      <c r="R643" s="26">
        <v>41869.833333333336</v>
      </c>
      <c r="S643" s="23">
        <v>15000</v>
      </c>
      <c r="T643" s="23" t="s">
        <v>281</v>
      </c>
      <c r="U643" s="23" t="s">
        <v>3593</v>
      </c>
      <c r="V643" s="23" t="s">
        <v>1698</v>
      </c>
      <c r="W643" s="23">
        <v>41870</v>
      </c>
      <c r="X643" s="23" t="s">
        <v>274</v>
      </c>
      <c r="Y643" s="23">
        <v>15000</v>
      </c>
      <c r="Z643" s="23"/>
      <c r="AA643" s="23">
        <v>41870</v>
      </c>
      <c r="AB643" s="23">
        <v>-15000</v>
      </c>
    </row>
    <row r="644" spans="1:28" x14ac:dyDescent="0.25">
      <c r="A644" s="23" t="s">
        <v>2091</v>
      </c>
      <c r="B644" s="23">
        <v>200000000</v>
      </c>
      <c r="C644" s="26">
        <v>41880.302442129629</v>
      </c>
      <c r="D644" s="26">
        <v>41933.542916666665</v>
      </c>
      <c r="E644" s="26"/>
      <c r="F644" s="23">
        <v>0</v>
      </c>
      <c r="G644" s="23">
        <v>1</v>
      </c>
      <c r="H644" s="23">
        <v>200000000</v>
      </c>
      <c r="I644" s="23" t="s">
        <v>2092</v>
      </c>
      <c r="J644" s="23">
        <v>200000001</v>
      </c>
      <c r="K644" s="23"/>
      <c r="L644" s="23" t="s">
        <v>2091</v>
      </c>
      <c r="M644" s="23" t="s">
        <v>2093</v>
      </c>
      <c r="N644" s="23" t="s">
        <v>395</v>
      </c>
      <c r="O644" s="23" t="s">
        <v>322</v>
      </c>
      <c r="P644" s="23" t="s">
        <v>2354</v>
      </c>
      <c r="Q644" s="23"/>
      <c r="R644" s="26">
        <v>41904.833333333336</v>
      </c>
      <c r="S644" s="23">
        <v>585</v>
      </c>
      <c r="T644" s="23" t="s">
        <v>281</v>
      </c>
      <c r="U644" s="23" t="s">
        <v>283</v>
      </c>
      <c r="V644" s="23" t="s">
        <v>1698</v>
      </c>
      <c r="W644" s="23">
        <v>41905</v>
      </c>
      <c r="X644" s="23" t="s">
        <v>185</v>
      </c>
      <c r="Y644" s="23">
        <v>585</v>
      </c>
      <c r="Z644" s="23"/>
      <c r="AA644" s="23">
        <v>41905</v>
      </c>
      <c r="AB644" s="23">
        <v>-585</v>
      </c>
    </row>
    <row r="645" spans="1:28" x14ac:dyDescent="0.25">
      <c r="A645" s="23" t="s">
        <v>2327</v>
      </c>
      <c r="B645" s="23">
        <v>200000000</v>
      </c>
      <c r="C645" s="26">
        <v>41905.535115740742</v>
      </c>
      <c r="D645" s="26">
        <v>41933.542870370373</v>
      </c>
      <c r="E645" s="26"/>
      <c r="F645" s="23">
        <v>0</v>
      </c>
      <c r="G645" s="23">
        <v>1</v>
      </c>
      <c r="H645" s="23">
        <v>100000000</v>
      </c>
      <c r="I645" s="23" t="s">
        <v>2328</v>
      </c>
      <c r="J645" s="23">
        <v>200000001</v>
      </c>
      <c r="K645" s="23"/>
      <c r="L645" s="23" t="s">
        <v>2327</v>
      </c>
      <c r="M645" s="23" t="s">
        <v>2329</v>
      </c>
      <c r="N645" s="23" t="s">
        <v>395</v>
      </c>
      <c r="O645" s="23" t="s">
        <v>322</v>
      </c>
      <c r="P645" s="23" t="s">
        <v>2330</v>
      </c>
      <c r="Q645" s="23"/>
      <c r="R645" s="26">
        <v>41941.833333333336</v>
      </c>
      <c r="S645" s="23">
        <v>5015</v>
      </c>
      <c r="T645" s="23" t="s">
        <v>281</v>
      </c>
      <c r="U645" s="23" t="s">
        <v>283</v>
      </c>
      <c r="V645" s="23" t="s">
        <v>1701</v>
      </c>
      <c r="W645" s="23">
        <v>41942</v>
      </c>
      <c r="X645" s="23" t="s">
        <v>185</v>
      </c>
      <c r="Y645" s="23">
        <v>5015</v>
      </c>
      <c r="Z645" s="23"/>
      <c r="AA645" s="23">
        <v>41942</v>
      </c>
      <c r="AB645" s="23">
        <v>-5015</v>
      </c>
    </row>
    <row r="646" spans="1:28" x14ac:dyDescent="0.25">
      <c r="A646" s="23" t="s">
        <v>868</v>
      </c>
      <c r="B646" s="23">
        <v>200000001</v>
      </c>
      <c r="C646" s="26">
        <v>41856.536562499998</v>
      </c>
      <c r="D646" s="26">
        <v>41933.569467592592</v>
      </c>
      <c r="E646" s="26"/>
      <c r="F646" s="23">
        <v>0</v>
      </c>
      <c r="G646" s="23">
        <v>1</v>
      </c>
      <c r="H646" s="23">
        <v>200000003</v>
      </c>
      <c r="I646" s="23" t="s">
        <v>485</v>
      </c>
      <c r="J646" s="23">
        <v>200000000</v>
      </c>
      <c r="K646" s="23"/>
      <c r="L646" s="23" t="s">
        <v>868</v>
      </c>
      <c r="M646" s="23" t="s">
        <v>869</v>
      </c>
      <c r="N646" s="23" t="s">
        <v>870</v>
      </c>
      <c r="O646" s="23" t="s">
        <v>306</v>
      </c>
      <c r="P646" s="23" t="s">
        <v>871</v>
      </c>
      <c r="Q646" s="23"/>
      <c r="R646" s="26"/>
      <c r="S646" s="23">
        <v>2950</v>
      </c>
      <c r="T646" s="23" t="s">
        <v>280</v>
      </c>
      <c r="U646" s="23" t="s">
        <v>282</v>
      </c>
      <c r="V646" s="23" t="s">
        <v>1699</v>
      </c>
      <c r="W646" s="23"/>
      <c r="X646" s="23" t="s">
        <v>181</v>
      </c>
      <c r="Y646" s="23"/>
      <c r="Z646" s="23">
        <v>2950</v>
      </c>
      <c r="AA646" s="23"/>
      <c r="AB646" s="23">
        <v>2950</v>
      </c>
    </row>
    <row r="647" spans="1:28" x14ac:dyDescent="0.25">
      <c r="A647" s="23" t="s">
        <v>619</v>
      </c>
      <c r="B647" s="23">
        <v>200000001</v>
      </c>
      <c r="C647" s="26">
        <v>41814.216168981482</v>
      </c>
      <c r="D647" s="26">
        <v>41941.516574074078</v>
      </c>
      <c r="E647" s="26"/>
      <c r="F647" s="23">
        <v>0</v>
      </c>
      <c r="G647" s="23">
        <v>1</v>
      </c>
      <c r="H647" s="23">
        <v>200000003</v>
      </c>
      <c r="I647" s="23" t="s">
        <v>2966</v>
      </c>
      <c r="J647" s="23">
        <v>200000000</v>
      </c>
      <c r="K647" s="23"/>
      <c r="L647" s="23" t="s">
        <v>619</v>
      </c>
      <c r="M647" s="23" t="s">
        <v>620</v>
      </c>
      <c r="N647" s="23" t="s">
        <v>544</v>
      </c>
      <c r="O647" s="23" t="s">
        <v>263</v>
      </c>
      <c r="P647" s="23" t="s">
        <v>621</v>
      </c>
      <c r="Q647" s="23"/>
      <c r="R647" s="26">
        <v>41942.833333333336</v>
      </c>
      <c r="S647" s="23">
        <v>1236854.18</v>
      </c>
      <c r="T647" s="23" t="s">
        <v>280</v>
      </c>
      <c r="U647" s="23" t="s">
        <v>282</v>
      </c>
      <c r="V647" s="23" t="s">
        <v>1699</v>
      </c>
      <c r="W647" s="23">
        <v>41943</v>
      </c>
      <c r="X647" s="23" t="s">
        <v>181</v>
      </c>
      <c r="Y647" s="23"/>
      <c r="Z647" s="23">
        <v>1236854.18</v>
      </c>
      <c r="AA647" s="23">
        <v>41943</v>
      </c>
      <c r="AB647" s="23">
        <v>1236854.18</v>
      </c>
    </row>
    <row r="648" spans="1:28" x14ac:dyDescent="0.25">
      <c r="A648" s="23" t="s">
        <v>585</v>
      </c>
      <c r="B648" s="23">
        <v>200000000</v>
      </c>
      <c r="C648" s="26">
        <v>41851.444178240738</v>
      </c>
      <c r="D648" s="26">
        <v>41933.543240740742</v>
      </c>
      <c r="E648" s="26"/>
      <c r="F648" s="23">
        <v>0</v>
      </c>
      <c r="G648" s="23">
        <v>1</v>
      </c>
      <c r="H648" s="23">
        <v>200000000</v>
      </c>
      <c r="I648" s="23" t="s">
        <v>586</v>
      </c>
      <c r="J648" s="23">
        <v>200000001</v>
      </c>
      <c r="K648" s="23"/>
      <c r="L648" s="23" t="s">
        <v>585</v>
      </c>
      <c r="M648" s="23" t="s">
        <v>587</v>
      </c>
      <c r="N648" s="23" t="s">
        <v>536</v>
      </c>
      <c r="O648" s="23" t="s">
        <v>264</v>
      </c>
      <c r="P648" s="23" t="s">
        <v>588</v>
      </c>
      <c r="Q648" s="23"/>
      <c r="R648" s="26">
        <v>41843.833333333336</v>
      </c>
      <c r="S648" s="23">
        <v>145782</v>
      </c>
      <c r="T648" s="23" t="s">
        <v>281</v>
      </c>
      <c r="U648" s="23" t="s">
        <v>283</v>
      </c>
      <c r="V648" s="23" t="s">
        <v>1698</v>
      </c>
      <c r="W648" s="23">
        <v>41844</v>
      </c>
      <c r="X648" s="23" t="s">
        <v>185</v>
      </c>
      <c r="Y648" s="23">
        <v>145782</v>
      </c>
      <c r="Z648" s="23"/>
      <c r="AA648" s="23">
        <v>41844</v>
      </c>
      <c r="AB648" s="23">
        <v>-145782</v>
      </c>
    </row>
    <row r="649" spans="1:28" x14ac:dyDescent="0.25">
      <c r="A649" s="23" t="s">
        <v>518</v>
      </c>
      <c r="B649" s="23">
        <v>200000001</v>
      </c>
      <c r="C649" s="26">
        <v>41824.343958333331</v>
      </c>
      <c r="D649" s="26">
        <v>41933.569490740738</v>
      </c>
      <c r="E649" s="26"/>
      <c r="F649" s="23">
        <v>0</v>
      </c>
      <c r="G649" s="23">
        <v>1</v>
      </c>
      <c r="H649" s="23">
        <v>200000000</v>
      </c>
      <c r="I649" s="23" t="s">
        <v>1172</v>
      </c>
      <c r="J649" s="23">
        <v>200000000</v>
      </c>
      <c r="K649" s="23"/>
      <c r="L649" s="23" t="s">
        <v>518</v>
      </c>
      <c r="M649" s="23" t="s">
        <v>519</v>
      </c>
      <c r="N649" s="23" t="s">
        <v>520</v>
      </c>
      <c r="O649" s="23" t="s">
        <v>339</v>
      </c>
      <c r="P649" s="23" t="s">
        <v>521</v>
      </c>
      <c r="Q649" s="23"/>
      <c r="R649" s="26">
        <v>41820.833333333336</v>
      </c>
      <c r="S649" s="23">
        <v>553498.46</v>
      </c>
      <c r="T649" s="23" t="s">
        <v>280</v>
      </c>
      <c r="U649" s="23" t="s">
        <v>282</v>
      </c>
      <c r="V649" s="23" t="s">
        <v>1698</v>
      </c>
      <c r="W649" s="23">
        <v>41821</v>
      </c>
      <c r="X649" s="23" t="s">
        <v>181</v>
      </c>
      <c r="Y649" s="23"/>
      <c r="Z649" s="23">
        <v>553498.46</v>
      </c>
      <c r="AA649" s="23">
        <v>41821</v>
      </c>
      <c r="AB649" s="23">
        <v>553498.46</v>
      </c>
    </row>
    <row r="650" spans="1:28" x14ac:dyDescent="0.25">
      <c r="A650" s="23" t="s">
        <v>676</v>
      </c>
      <c r="B650" s="23">
        <v>200000001</v>
      </c>
      <c r="C650" s="26">
        <v>41808.543645833335</v>
      </c>
      <c r="D650" s="26">
        <v>41933.569525462961</v>
      </c>
      <c r="E650" s="26"/>
      <c r="F650" s="23">
        <v>0</v>
      </c>
      <c r="G650" s="23">
        <v>1</v>
      </c>
      <c r="H650" s="23">
        <v>200000000</v>
      </c>
      <c r="I650" s="23" t="s">
        <v>2149</v>
      </c>
      <c r="J650" s="23">
        <v>200000000</v>
      </c>
      <c r="K650" s="23"/>
      <c r="L650" s="23" t="s">
        <v>676</v>
      </c>
      <c r="M650" s="23" t="s">
        <v>677</v>
      </c>
      <c r="N650" s="23" t="s">
        <v>567</v>
      </c>
      <c r="O650" s="23" t="s">
        <v>333</v>
      </c>
      <c r="P650" s="23" t="s">
        <v>678</v>
      </c>
      <c r="Q650" s="23">
        <v>100</v>
      </c>
      <c r="R650" s="26">
        <v>41817.833333333336</v>
      </c>
      <c r="S650" s="23">
        <v>90613.85</v>
      </c>
      <c r="T650" s="23" t="s">
        <v>280</v>
      </c>
      <c r="U650" s="23" t="s">
        <v>282</v>
      </c>
      <c r="V650" s="23" t="s">
        <v>1698</v>
      </c>
      <c r="W650" s="23">
        <v>41818</v>
      </c>
      <c r="X650" s="23" t="s">
        <v>181</v>
      </c>
      <c r="Y650" s="23"/>
      <c r="Z650" s="23">
        <v>90613.85</v>
      </c>
      <c r="AA650" s="23">
        <v>41818</v>
      </c>
      <c r="AB650" s="23">
        <v>90613.85</v>
      </c>
    </row>
    <row r="651" spans="1:28" x14ac:dyDescent="0.25">
      <c r="A651" s="23" t="s">
        <v>514</v>
      </c>
      <c r="B651" s="23">
        <v>200000001</v>
      </c>
      <c r="C651" s="26">
        <v>41850.423298611109</v>
      </c>
      <c r="D651" s="26">
        <v>41933.569467592592</v>
      </c>
      <c r="E651" s="26"/>
      <c r="F651" s="23">
        <v>0</v>
      </c>
      <c r="G651" s="23">
        <v>1</v>
      </c>
      <c r="H651" s="23">
        <v>200000003</v>
      </c>
      <c r="I651" s="23" t="s">
        <v>515</v>
      </c>
      <c r="J651" s="23">
        <v>200000000</v>
      </c>
      <c r="K651" s="23"/>
      <c r="L651" s="23" t="s">
        <v>514</v>
      </c>
      <c r="M651" s="23" t="s">
        <v>516</v>
      </c>
      <c r="N651" s="23" t="s">
        <v>836</v>
      </c>
      <c r="O651" s="23" t="s">
        <v>296</v>
      </c>
      <c r="P651" s="23" t="s">
        <v>837</v>
      </c>
      <c r="Q651" s="23"/>
      <c r="R651" s="26">
        <v>41784.833333333336</v>
      </c>
      <c r="S651" s="23">
        <v>7068</v>
      </c>
      <c r="T651" s="23" t="s">
        <v>280</v>
      </c>
      <c r="U651" s="23" t="s">
        <v>282</v>
      </c>
      <c r="V651" s="23" t="s">
        <v>1699</v>
      </c>
      <c r="W651" s="23">
        <v>41785</v>
      </c>
      <c r="X651" s="23" t="s">
        <v>181</v>
      </c>
      <c r="Y651" s="23"/>
      <c r="Z651" s="23">
        <v>7068</v>
      </c>
      <c r="AA651" s="23">
        <v>41785</v>
      </c>
      <c r="AB651" s="23">
        <v>7068</v>
      </c>
    </row>
    <row r="652" spans="1:28" x14ac:dyDescent="0.25">
      <c r="A652" s="23" t="s">
        <v>717</v>
      </c>
      <c r="B652" s="23">
        <v>200000001</v>
      </c>
      <c r="C652" s="26">
        <v>41858.404942129629</v>
      </c>
      <c r="D652" s="26">
        <v>41933.569456018522</v>
      </c>
      <c r="E652" s="26"/>
      <c r="F652" s="23">
        <v>0</v>
      </c>
      <c r="G652" s="23">
        <v>1</v>
      </c>
      <c r="H652" s="23">
        <v>200000000</v>
      </c>
      <c r="I652" s="23"/>
      <c r="J652" s="23">
        <v>200000000</v>
      </c>
      <c r="K652" s="23"/>
      <c r="L652" s="23" t="s">
        <v>717</v>
      </c>
      <c r="M652" s="23" t="s">
        <v>718</v>
      </c>
      <c r="N652" s="23" t="s">
        <v>719</v>
      </c>
      <c r="O652" s="23" t="s">
        <v>326</v>
      </c>
      <c r="P652" s="23" t="s">
        <v>720</v>
      </c>
      <c r="Q652" s="23"/>
      <c r="R652" s="26">
        <v>41872.833333333336</v>
      </c>
      <c r="S652" s="23">
        <v>90000</v>
      </c>
      <c r="T652" s="23" t="s">
        <v>280</v>
      </c>
      <c r="U652" s="23" t="s">
        <v>282</v>
      </c>
      <c r="V652" s="23" t="s">
        <v>1698</v>
      </c>
      <c r="W652" s="23">
        <v>41873</v>
      </c>
      <c r="X652" s="23" t="s">
        <v>181</v>
      </c>
      <c r="Y652" s="23"/>
      <c r="Z652" s="23">
        <v>90000</v>
      </c>
      <c r="AA652" s="23">
        <v>41873</v>
      </c>
      <c r="AB652" s="23">
        <v>90000</v>
      </c>
    </row>
    <row r="653" spans="1:28" x14ac:dyDescent="0.25">
      <c r="A653" s="23" t="s">
        <v>1318</v>
      </c>
      <c r="B653" s="23">
        <v>200000002</v>
      </c>
      <c r="C653" s="26">
        <v>41876.277754629627</v>
      </c>
      <c r="D653" s="26">
        <v>41933.569398148145</v>
      </c>
      <c r="E653" s="26"/>
      <c r="F653" s="23">
        <v>0</v>
      </c>
      <c r="G653" s="23">
        <v>1</v>
      </c>
      <c r="H653" s="23">
        <v>200000003</v>
      </c>
      <c r="I653" s="23" t="s">
        <v>1319</v>
      </c>
      <c r="J653" s="23">
        <v>200000001</v>
      </c>
      <c r="K653" s="23"/>
      <c r="L653" s="23" t="s">
        <v>1318</v>
      </c>
      <c r="M653" s="23" t="s">
        <v>1320</v>
      </c>
      <c r="N653" s="23" t="s">
        <v>436</v>
      </c>
      <c r="O653" s="23" t="s">
        <v>309</v>
      </c>
      <c r="P653" s="23" t="s">
        <v>1362</v>
      </c>
      <c r="Q653" s="23"/>
      <c r="R653" s="26"/>
      <c r="S653" s="23">
        <v>360000</v>
      </c>
      <c r="T653" s="23" t="s">
        <v>281</v>
      </c>
      <c r="U653" s="23" t="s">
        <v>3593</v>
      </c>
      <c r="V653" s="23" t="s">
        <v>1699</v>
      </c>
      <c r="W653" s="23"/>
      <c r="X653" s="23" t="s">
        <v>274</v>
      </c>
      <c r="Y653" s="23">
        <v>360000</v>
      </c>
      <c r="Z653" s="23"/>
      <c r="AA653" s="23"/>
      <c r="AB653" s="23">
        <v>-360000</v>
      </c>
    </row>
    <row r="654" spans="1:28" x14ac:dyDescent="0.25">
      <c r="A654" s="23" t="s">
        <v>518</v>
      </c>
      <c r="B654" s="23">
        <v>200000003</v>
      </c>
      <c r="C654" s="26">
        <v>41890.433958333335</v>
      </c>
      <c r="D654" s="26">
        <v>41933.569490740738</v>
      </c>
      <c r="E654" s="26"/>
      <c r="F654" s="23">
        <v>0</v>
      </c>
      <c r="G654" s="23">
        <v>1</v>
      </c>
      <c r="H654" s="23">
        <v>200000006</v>
      </c>
      <c r="I654" s="23" t="s">
        <v>1172</v>
      </c>
      <c r="J654" s="23">
        <v>200000001</v>
      </c>
      <c r="K654" s="23"/>
      <c r="L654" s="23" t="s">
        <v>518</v>
      </c>
      <c r="M654" s="23" t="s">
        <v>519</v>
      </c>
      <c r="N654" s="23"/>
      <c r="O654" s="23"/>
      <c r="P654" s="23" t="s">
        <v>1996</v>
      </c>
      <c r="Q654" s="23"/>
      <c r="R654" s="26"/>
      <c r="S654" s="23">
        <v>1125</v>
      </c>
      <c r="T654" s="23" t="s">
        <v>281</v>
      </c>
      <c r="U654" s="23" t="s">
        <v>284</v>
      </c>
      <c r="V654" s="23" t="s">
        <v>1706</v>
      </c>
      <c r="W654" s="23"/>
      <c r="X654" s="23" t="s">
        <v>192</v>
      </c>
      <c r="Y654" s="23">
        <v>1125</v>
      </c>
      <c r="Z654" s="23"/>
      <c r="AA654" s="23"/>
      <c r="AB654" s="23">
        <v>-1125</v>
      </c>
    </row>
    <row r="655" spans="1:28" x14ac:dyDescent="0.25">
      <c r="A655" s="23" t="s">
        <v>3361</v>
      </c>
      <c r="B655" s="23">
        <v>200000001</v>
      </c>
      <c r="C655" s="26">
        <v>41940.18476851852</v>
      </c>
      <c r="D655" s="26">
        <v>41940.18476851852</v>
      </c>
      <c r="E655" s="26"/>
      <c r="F655" s="23">
        <v>0</v>
      </c>
      <c r="G655" s="23">
        <v>1</v>
      </c>
      <c r="H655" s="23">
        <v>200000003</v>
      </c>
      <c r="I655" s="23"/>
      <c r="J655" s="23">
        <v>200000000</v>
      </c>
      <c r="K655" s="23"/>
      <c r="L655" s="23" t="s">
        <v>3361</v>
      </c>
      <c r="M655" s="23" t="s">
        <v>3362</v>
      </c>
      <c r="N655" s="23" t="s">
        <v>436</v>
      </c>
      <c r="O655" s="23" t="s">
        <v>309</v>
      </c>
      <c r="P655" s="23" t="s">
        <v>3363</v>
      </c>
      <c r="Q655" s="23"/>
      <c r="R655" s="26">
        <v>41928.833333333336</v>
      </c>
      <c r="S655" s="23">
        <v>1343160</v>
      </c>
      <c r="T655" s="23" t="s">
        <v>280</v>
      </c>
      <c r="U655" s="23" t="s">
        <v>282</v>
      </c>
      <c r="V655" s="23" t="s">
        <v>1699</v>
      </c>
      <c r="W655" s="23">
        <v>41929</v>
      </c>
      <c r="X655" s="23" t="s">
        <v>181</v>
      </c>
      <c r="Y655" s="23"/>
      <c r="Z655" s="23">
        <v>1343160</v>
      </c>
      <c r="AA655" s="23">
        <v>41929</v>
      </c>
      <c r="AB655" s="23">
        <v>1343160</v>
      </c>
    </row>
    <row r="656" spans="1:28" x14ac:dyDescent="0.25">
      <c r="A656" s="23" t="s">
        <v>2929</v>
      </c>
      <c r="B656" s="23">
        <v>200000001</v>
      </c>
      <c r="C656" s="26">
        <v>41936.398159722223</v>
      </c>
      <c r="D656" s="26">
        <v>41936.398159722223</v>
      </c>
      <c r="E656" s="26"/>
      <c r="F656" s="23">
        <v>0</v>
      </c>
      <c r="G656" s="23">
        <v>1</v>
      </c>
      <c r="H656" s="23">
        <v>200000000</v>
      </c>
      <c r="I656" s="23" t="s">
        <v>2930</v>
      </c>
      <c r="J656" s="23">
        <v>200000000</v>
      </c>
      <c r="K656" s="23"/>
      <c r="L656" s="23" t="s">
        <v>2929</v>
      </c>
      <c r="M656" s="23" t="s">
        <v>2931</v>
      </c>
      <c r="N656" s="23" t="s">
        <v>2390</v>
      </c>
      <c r="O656" s="23" t="s">
        <v>2391</v>
      </c>
      <c r="P656" s="23" t="s">
        <v>3184</v>
      </c>
      <c r="Q656" s="23"/>
      <c r="R656" s="26">
        <v>41981.833333333336</v>
      </c>
      <c r="S656" s="23">
        <v>178086.67</v>
      </c>
      <c r="T656" s="23" t="s">
        <v>280</v>
      </c>
      <c r="U656" s="23" t="s">
        <v>282</v>
      </c>
      <c r="V656" s="23" t="s">
        <v>1698</v>
      </c>
      <c r="W656" s="23">
        <v>41982</v>
      </c>
      <c r="X656" s="23" t="s">
        <v>181</v>
      </c>
      <c r="Y656" s="23"/>
      <c r="Z656" s="23">
        <v>178086.67</v>
      </c>
      <c r="AA656" s="23">
        <v>41982</v>
      </c>
      <c r="AB656" s="23">
        <v>178086.67</v>
      </c>
    </row>
    <row r="657" spans="1:28" x14ac:dyDescent="0.25">
      <c r="A657" s="23" t="s">
        <v>2995</v>
      </c>
      <c r="B657" s="23">
        <v>200000000</v>
      </c>
      <c r="C657" s="26">
        <v>41943.565682870372</v>
      </c>
      <c r="D657" s="26">
        <v>41943.565682870372</v>
      </c>
      <c r="E657" s="26"/>
      <c r="F657" s="23">
        <v>0</v>
      </c>
      <c r="G657" s="23">
        <v>1</v>
      </c>
      <c r="H657" s="23">
        <v>100000000</v>
      </c>
      <c r="I657" s="23" t="s">
        <v>2996</v>
      </c>
      <c r="J657" s="23">
        <v>200000001</v>
      </c>
      <c r="K657" s="23"/>
      <c r="L657" s="23" t="s">
        <v>2995</v>
      </c>
      <c r="M657" s="23" t="s">
        <v>1036</v>
      </c>
      <c r="N657" s="23" t="s">
        <v>2997</v>
      </c>
      <c r="O657" s="23" t="s">
        <v>2998</v>
      </c>
      <c r="P657" s="23" t="s">
        <v>2999</v>
      </c>
      <c r="Q657" s="23"/>
      <c r="R657" s="26">
        <v>41940.833333333336</v>
      </c>
      <c r="S657" s="23">
        <v>1940</v>
      </c>
      <c r="T657" s="23" t="s">
        <v>281</v>
      </c>
      <c r="U657" s="23" t="s">
        <v>283</v>
      </c>
      <c r="V657" s="23" t="s">
        <v>1701</v>
      </c>
      <c r="W657" s="23">
        <v>41941</v>
      </c>
      <c r="X657" s="23" t="s">
        <v>185</v>
      </c>
      <c r="Y657" s="23">
        <v>1940</v>
      </c>
      <c r="Z657" s="23"/>
      <c r="AA657" s="23">
        <v>41941</v>
      </c>
      <c r="AB657" s="23">
        <v>-1940</v>
      </c>
    </row>
    <row r="658" spans="1:28" x14ac:dyDescent="0.25">
      <c r="A658" s="23" t="s">
        <v>3146</v>
      </c>
      <c r="B658" s="23">
        <v>200000001</v>
      </c>
      <c r="C658" s="26">
        <v>41957.377118055556</v>
      </c>
      <c r="D658" s="26">
        <v>41957.377118055556</v>
      </c>
      <c r="E658" s="26"/>
      <c r="F658" s="23">
        <v>0</v>
      </c>
      <c r="G658" s="23">
        <v>1</v>
      </c>
      <c r="H658" s="23">
        <v>100000000</v>
      </c>
      <c r="I658" s="23" t="s">
        <v>3147</v>
      </c>
      <c r="J658" s="23">
        <v>200000000</v>
      </c>
      <c r="K658" s="23"/>
      <c r="L658" s="23" t="s">
        <v>3146</v>
      </c>
      <c r="M658" s="23" t="s">
        <v>3148</v>
      </c>
      <c r="N658" s="23" t="s">
        <v>1903</v>
      </c>
      <c r="O658" s="23" t="s">
        <v>1904</v>
      </c>
      <c r="P658" s="23" t="s">
        <v>3534</v>
      </c>
      <c r="Q658" s="23"/>
      <c r="R658" s="26">
        <v>41994.833333333336</v>
      </c>
      <c r="S658" s="23">
        <v>938</v>
      </c>
      <c r="T658" s="23" t="s">
        <v>280</v>
      </c>
      <c r="U658" s="23" t="s">
        <v>282</v>
      </c>
      <c r="V658" s="23" t="s">
        <v>1701</v>
      </c>
      <c r="W658" s="23">
        <v>41995</v>
      </c>
      <c r="X658" s="23" t="s">
        <v>181</v>
      </c>
      <c r="Y658" s="23"/>
      <c r="Z658" s="23">
        <v>938</v>
      </c>
      <c r="AA658" s="23">
        <v>41995</v>
      </c>
      <c r="AB658" s="23">
        <v>938</v>
      </c>
    </row>
    <row r="659" spans="1:28" x14ac:dyDescent="0.25">
      <c r="A659" s="23" t="s">
        <v>523</v>
      </c>
      <c r="B659" s="23">
        <v>200000001</v>
      </c>
      <c r="C659" s="26">
        <v>41814.193842592591</v>
      </c>
      <c r="D659" s="26">
        <v>41933.56958333333</v>
      </c>
      <c r="E659" s="26"/>
      <c r="F659" s="23">
        <v>0</v>
      </c>
      <c r="G659" s="23">
        <v>1</v>
      </c>
      <c r="H659" s="23">
        <v>200000000</v>
      </c>
      <c r="I659" s="23" t="s">
        <v>1962</v>
      </c>
      <c r="J659" s="23">
        <v>200000000</v>
      </c>
      <c r="K659" s="23"/>
      <c r="L659" s="23" t="s">
        <v>523</v>
      </c>
      <c r="M659" s="23" t="s">
        <v>524</v>
      </c>
      <c r="N659" s="23" t="s">
        <v>525</v>
      </c>
      <c r="O659" s="23" t="s">
        <v>332</v>
      </c>
      <c r="P659" s="23" t="s">
        <v>526</v>
      </c>
      <c r="Q659" s="23"/>
      <c r="R659" s="26">
        <v>41752.833333333336</v>
      </c>
      <c r="S659" s="23">
        <v>4281420</v>
      </c>
      <c r="T659" s="23" t="s">
        <v>280</v>
      </c>
      <c r="U659" s="23" t="s">
        <v>282</v>
      </c>
      <c r="V659" s="23" t="s">
        <v>1698</v>
      </c>
      <c r="W659" s="23">
        <v>41753</v>
      </c>
      <c r="X659" s="23" t="s">
        <v>181</v>
      </c>
      <c r="Y659" s="23"/>
      <c r="Z659" s="23">
        <v>4281420</v>
      </c>
      <c r="AA659" s="23">
        <v>41753</v>
      </c>
      <c r="AB659" s="23">
        <v>4281420</v>
      </c>
    </row>
    <row r="660" spans="1:28" x14ac:dyDescent="0.25">
      <c r="A660" s="23" t="s">
        <v>388</v>
      </c>
      <c r="B660" s="23">
        <v>200000004</v>
      </c>
      <c r="C660" s="26">
        <v>41858.412557870368</v>
      </c>
      <c r="D660" s="26">
        <v>41933.569467592592</v>
      </c>
      <c r="E660" s="26"/>
      <c r="F660" s="23">
        <v>0</v>
      </c>
      <c r="G660" s="23">
        <v>1</v>
      </c>
      <c r="H660" s="23">
        <v>200000003</v>
      </c>
      <c r="I660" s="23" t="s">
        <v>448</v>
      </c>
      <c r="J660" s="23">
        <v>200000001</v>
      </c>
      <c r="K660" s="23"/>
      <c r="L660" s="23" t="s">
        <v>388</v>
      </c>
      <c r="M660" s="23" t="s">
        <v>389</v>
      </c>
      <c r="N660" s="23"/>
      <c r="O660" s="23"/>
      <c r="P660" s="23" t="s">
        <v>449</v>
      </c>
      <c r="Q660" s="23"/>
      <c r="R660" s="26"/>
      <c r="S660" s="23">
        <v>14469.33</v>
      </c>
      <c r="T660" s="23" t="s">
        <v>281</v>
      </c>
      <c r="U660" s="23" t="s">
        <v>285</v>
      </c>
      <c r="V660" s="23" t="s">
        <v>1699</v>
      </c>
      <c r="W660" s="23"/>
      <c r="X660" s="23" t="s">
        <v>195</v>
      </c>
      <c r="Y660" s="23">
        <v>14469.33</v>
      </c>
      <c r="Z660" s="23"/>
      <c r="AA660" s="23"/>
      <c r="AB660" s="23">
        <v>-14469.33</v>
      </c>
    </row>
    <row r="661" spans="1:28" x14ac:dyDescent="0.25">
      <c r="A661" s="23" t="s">
        <v>691</v>
      </c>
      <c r="B661" s="23">
        <v>200000003</v>
      </c>
      <c r="C661" s="26">
        <v>41911.383425925924</v>
      </c>
      <c r="D661" s="26">
        <v>41933.56958333333</v>
      </c>
      <c r="E661" s="26"/>
      <c r="F661" s="23">
        <v>0</v>
      </c>
      <c r="G661" s="23">
        <v>1</v>
      </c>
      <c r="H661" s="23">
        <v>200000003</v>
      </c>
      <c r="I661" s="23" t="s">
        <v>1652</v>
      </c>
      <c r="J661" s="23">
        <v>200000001</v>
      </c>
      <c r="K661" s="23"/>
      <c r="L661" s="23" t="s">
        <v>691</v>
      </c>
      <c r="M661" s="23" t="s">
        <v>692</v>
      </c>
      <c r="N661" s="23" t="s">
        <v>693</v>
      </c>
      <c r="O661" s="23" t="s">
        <v>265</v>
      </c>
      <c r="P661" s="23" t="s">
        <v>1983</v>
      </c>
      <c r="Q661" s="23"/>
      <c r="R661" s="26">
        <v>41903.833333333336</v>
      </c>
      <c r="S661" s="23">
        <v>2836</v>
      </c>
      <c r="T661" s="23" t="s">
        <v>281</v>
      </c>
      <c r="U661" s="23" t="s">
        <v>284</v>
      </c>
      <c r="V661" s="23" t="s">
        <v>1699</v>
      </c>
      <c r="W661" s="23">
        <v>41904</v>
      </c>
      <c r="X661" s="23" t="s">
        <v>192</v>
      </c>
      <c r="Y661" s="23">
        <v>2836</v>
      </c>
      <c r="Z661" s="23"/>
      <c r="AA661" s="23">
        <v>41904</v>
      </c>
      <c r="AB661" s="23">
        <v>-2836</v>
      </c>
    </row>
    <row r="662" spans="1:28" x14ac:dyDescent="0.25">
      <c r="A662" s="23" t="s">
        <v>1002</v>
      </c>
      <c r="B662" s="23">
        <v>200000002</v>
      </c>
      <c r="C662" s="26">
        <v>41915.456064814818</v>
      </c>
      <c r="D662" s="26">
        <v>41933.569444444445</v>
      </c>
      <c r="E662" s="26"/>
      <c r="F662" s="23">
        <v>0</v>
      </c>
      <c r="G662" s="23">
        <v>1</v>
      </c>
      <c r="H662" s="23">
        <v>200000003</v>
      </c>
      <c r="I662" s="23" t="s">
        <v>1003</v>
      </c>
      <c r="J662" s="23">
        <v>200000001</v>
      </c>
      <c r="K662" s="23"/>
      <c r="L662" s="23" t="s">
        <v>1002</v>
      </c>
      <c r="M662" s="23" t="s">
        <v>1004</v>
      </c>
      <c r="N662" s="23" t="s">
        <v>447</v>
      </c>
      <c r="O662" s="23" t="s">
        <v>294</v>
      </c>
      <c r="P662" s="23" t="s">
        <v>2540</v>
      </c>
      <c r="Q662" s="23"/>
      <c r="R662" s="26">
        <v>41914.833333333336</v>
      </c>
      <c r="S662" s="23">
        <v>1000</v>
      </c>
      <c r="T662" s="23" t="s">
        <v>281</v>
      </c>
      <c r="U662" s="23" t="s">
        <v>3593</v>
      </c>
      <c r="V662" s="23" t="s">
        <v>1699</v>
      </c>
      <c r="W662" s="23">
        <v>41915</v>
      </c>
      <c r="X662" s="23" t="s">
        <v>274</v>
      </c>
      <c r="Y662" s="23">
        <v>1000</v>
      </c>
      <c r="Z662" s="23"/>
      <c r="AA662" s="23">
        <v>41915</v>
      </c>
      <c r="AB662" s="23">
        <v>-1000</v>
      </c>
    </row>
    <row r="663" spans="1:28" x14ac:dyDescent="0.25">
      <c r="A663" s="23" t="s">
        <v>3026</v>
      </c>
      <c r="B663" s="23">
        <v>200000001</v>
      </c>
      <c r="C663" s="26">
        <v>41954.503495370373</v>
      </c>
      <c r="D663" s="26">
        <v>41954.503495370373</v>
      </c>
      <c r="E663" s="26"/>
      <c r="F663" s="23">
        <v>0</v>
      </c>
      <c r="G663" s="23">
        <v>1</v>
      </c>
      <c r="H663" s="23">
        <v>200000000</v>
      </c>
      <c r="I663" s="23" t="s">
        <v>3027</v>
      </c>
      <c r="J663" s="23">
        <v>200000000</v>
      </c>
      <c r="K663" s="23"/>
      <c r="L663" s="23" t="s">
        <v>3026</v>
      </c>
      <c r="M663" s="23" t="s">
        <v>3028</v>
      </c>
      <c r="N663" s="23" t="s">
        <v>495</v>
      </c>
      <c r="O663" s="23" t="s">
        <v>308</v>
      </c>
      <c r="P663" s="23" t="s">
        <v>3029</v>
      </c>
      <c r="Q663" s="23"/>
      <c r="R663" s="26">
        <v>41948.833333333336</v>
      </c>
      <c r="S663" s="23">
        <v>33700</v>
      </c>
      <c r="T663" s="23" t="s">
        <v>280</v>
      </c>
      <c r="U663" s="23" t="s">
        <v>282</v>
      </c>
      <c r="V663" s="23" t="s">
        <v>1698</v>
      </c>
      <c r="W663" s="23">
        <v>41949</v>
      </c>
      <c r="X663" s="23" t="s">
        <v>181</v>
      </c>
      <c r="Y663" s="23"/>
      <c r="Z663" s="23">
        <v>33700</v>
      </c>
      <c r="AA663" s="23">
        <v>41949</v>
      </c>
      <c r="AB663" s="23">
        <v>33700</v>
      </c>
    </row>
    <row r="664" spans="1:28" x14ac:dyDescent="0.25">
      <c r="A664" s="23" t="s">
        <v>2042</v>
      </c>
      <c r="B664" s="23">
        <v>200000001</v>
      </c>
      <c r="C664" s="26">
        <v>41934.422835648147</v>
      </c>
      <c r="D664" s="26">
        <v>41942.35083333333</v>
      </c>
      <c r="E664" s="26"/>
      <c r="F664" s="23">
        <v>0</v>
      </c>
      <c r="G664" s="23">
        <v>1</v>
      </c>
      <c r="H664" s="23">
        <v>200000003</v>
      </c>
      <c r="I664" s="23" t="s">
        <v>2043</v>
      </c>
      <c r="J664" s="23">
        <v>200000000</v>
      </c>
      <c r="K664" s="23"/>
      <c r="L664" s="23" t="s">
        <v>2042</v>
      </c>
      <c r="M664" s="23" t="s">
        <v>2044</v>
      </c>
      <c r="N664" s="23" t="s">
        <v>544</v>
      </c>
      <c r="O664" s="23" t="s">
        <v>263</v>
      </c>
      <c r="P664" s="23" t="s">
        <v>2045</v>
      </c>
      <c r="Q664" s="23"/>
      <c r="R664" s="26">
        <v>41914.833333333336</v>
      </c>
      <c r="S664" s="23">
        <v>28968</v>
      </c>
      <c r="T664" s="23" t="s">
        <v>280</v>
      </c>
      <c r="U664" s="23" t="s">
        <v>282</v>
      </c>
      <c r="V664" s="23" t="s">
        <v>1699</v>
      </c>
      <c r="W664" s="23">
        <v>41915</v>
      </c>
      <c r="X664" s="23" t="s">
        <v>181</v>
      </c>
      <c r="Y664" s="23"/>
      <c r="Z664" s="23">
        <v>28968</v>
      </c>
      <c r="AA664" s="23">
        <v>41915</v>
      </c>
      <c r="AB664" s="23">
        <v>28968</v>
      </c>
    </row>
    <row r="665" spans="1:28" x14ac:dyDescent="0.25">
      <c r="A665" s="23"/>
      <c r="B665" s="23"/>
      <c r="C665" s="26">
        <v>41809.487118055556</v>
      </c>
      <c r="D665" s="26">
        <v>41933.573067129626</v>
      </c>
      <c r="E665" s="26"/>
      <c r="F665" s="23">
        <v>0</v>
      </c>
      <c r="G665" s="23">
        <v>1</v>
      </c>
      <c r="H665" s="23">
        <v>200000000</v>
      </c>
      <c r="I665" s="23" t="s">
        <v>419</v>
      </c>
      <c r="J665" s="23">
        <v>200000000</v>
      </c>
      <c r="K665" s="23"/>
      <c r="L665" s="23"/>
      <c r="M665" s="23"/>
      <c r="N665" s="23" t="s">
        <v>420</v>
      </c>
      <c r="O665" s="23" t="s">
        <v>255</v>
      </c>
      <c r="P665" s="23" t="s">
        <v>776</v>
      </c>
      <c r="Q665" s="23"/>
      <c r="R665" s="26">
        <v>41936.833333333336</v>
      </c>
      <c r="S665" s="23">
        <v>124887.5</v>
      </c>
      <c r="T665" s="23" t="s">
        <v>280</v>
      </c>
      <c r="U665" s="23"/>
      <c r="V665" s="23" t="s">
        <v>1698</v>
      </c>
      <c r="W665" s="23">
        <v>41937</v>
      </c>
      <c r="X665" s="23"/>
      <c r="Y665" s="23"/>
      <c r="Z665" s="23"/>
      <c r="AA665" s="23">
        <v>41937</v>
      </c>
      <c r="AB665" s="23">
        <v>124887.5</v>
      </c>
    </row>
    <row r="666" spans="1:28" x14ac:dyDescent="0.25">
      <c r="A666" s="23"/>
      <c r="B666" s="23">
        <v>200000001</v>
      </c>
      <c r="C666" s="26">
        <v>41822.624861111108</v>
      </c>
      <c r="D666" s="26">
        <v>41933.574178240742</v>
      </c>
      <c r="E666" s="26"/>
      <c r="F666" s="23">
        <v>0</v>
      </c>
      <c r="G666" s="23">
        <v>1</v>
      </c>
      <c r="H666" s="23">
        <v>200000003</v>
      </c>
      <c r="I666" s="23" t="s">
        <v>379</v>
      </c>
      <c r="J666" s="23">
        <v>200000000</v>
      </c>
      <c r="K666" s="23"/>
      <c r="L666" s="23"/>
      <c r="M666" s="23"/>
      <c r="N666" s="23" t="s">
        <v>842</v>
      </c>
      <c r="O666" s="23" t="s">
        <v>304</v>
      </c>
      <c r="P666" s="23" t="s">
        <v>875</v>
      </c>
      <c r="Q666" s="23">
        <v>100</v>
      </c>
      <c r="R666" s="26">
        <v>41881.833333333336</v>
      </c>
      <c r="S666" s="23">
        <v>2280000</v>
      </c>
      <c r="T666" s="23" t="s">
        <v>280</v>
      </c>
      <c r="U666" s="23" t="s">
        <v>282</v>
      </c>
      <c r="V666" s="23" t="s">
        <v>1699</v>
      </c>
      <c r="W666" s="23">
        <v>41882</v>
      </c>
      <c r="X666" s="23" t="s">
        <v>181</v>
      </c>
      <c r="Y666" s="23"/>
      <c r="Z666" s="23">
        <v>2280000</v>
      </c>
      <c r="AA666" s="23">
        <v>41882</v>
      </c>
      <c r="AB666" s="23">
        <v>2280000</v>
      </c>
    </row>
    <row r="667" spans="1:28" x14ac:dyDescent="0.25">
      <c r="A667" s="23" t="s">
        <v>2979</v>
      </c>
      <c r="B667" s="23">
        <v>200000001</v>
      </c>
      <c r="C667" s="26">
        <v>41943.35628472222</v>
      </c>
      <c r="D667" s="26">
        <v>41943.35628472222</v>
      </c>
      <c r="E667" s="26"/>
      <c r="F667" s="23">
        <v>0</v>
      </c>
      <c r="G667" s="23">
        <v>1</v>
      </c>
      <c r="H667" s="23">
        <v>200000000</v>
      </c>
      <c r="I667" s="23" t="s">
        <v>2980</v>
      </c>
      <c r="J667" s="23">
        <v>200000000</v>
      </c>
      <c r="K667" s="23"/>
      <c r="L667" s="23" t="s">
        <v>2979</v>
      </c>
      <c r="M667" s="23" t="s">
        <v>2981</v>
      </c>
      <c r="N667" s="23" t="s">
        <v>1019</v>
      </c>
      <c r="O667" s="23" t="s">
        <v>1020</v>
      </c>
      <c r="P667" s="23" t="s">
        <v>3109</v>
      </c>
      <c r="Q667" s="23"/>
      <c r="R667" s="26">
        <v>41917.833333333336</v>
      </c>
      <c r="S667" s="23">
        <v>29225</v>
      </c>
      <c r="T667" s="23" t="s">
        <v>280</v>
      </c>
      <c r="U667" s="23" t="s">
        <v>282</v>
      </c>
      <c r="V667" s="23" t="s">
        <v>1698</v>
      </c>
      <c r="W667" s="23">
        <v>41918</v>
      </c>
      <c r="X667" s="23" t="s">
        <v>181</v>
      </c>
      <c r="Y667" s="23"/>
      <c r="Z667" s="23">
        <v>29225</v>
      </c>
      <c r="AA667" s="23">
        <v>41918</v>
      </c>
      <c r="AB667" s="23">
        <v>29225</v>
      </c>
    </row>
    <row r="668" spans="1:28" x14ac:dyDescent="0.25">
      <c r="A668" s="23" t="s">
        <v>2408</v>
      </c>
      <c r="B668" s="23">
        <v>200000001</v>
      </c>
      <c r="C668" s="26">
        <v>41928.281180555554</v>
      </c>
      <c r="D668" s="26">
        <v>41933.569687499999</v>
      </c>
      <c r="E668" s="26"/>
      <c r="F668" s="23">
        <v>0</v>
      </c>
      <c r="G668" s="23">
        <v>1</v>
      </c>
      <c r="H668" s="23">
        <v>200000003</v>
      </c>
      <c r="I668" s="23" t="s">
        <v>2409</v>
      </c>
      <c r="J668" s="23">
        <v>200000000</v>
      </c>
      <c r="K668" s="23"/>
      <c r="L668" s="23" t="s">
        <v>2408</v>
      </c>
      <c r="M668" s="23" t="s">
        <v>2410</v>
      </c>
      <c r="N668" s="23" t="s">
        <v>2411</v>
      </c>
      <c r="O668" s="23" t="s">
        <v>2412</v>
      </c>
      <c r="P668" s="23" t="s">
        <v>2788</v>
      </c>
      <c r="Q668" s="23"/>
      <c r="R668" s="26">
        <v>41927.833333333336</v>
      </c>
      <c r="S668" s="23">
        <v>792000</v>
      </c>
      <c r="T668" s="23" t="s">
        <v>280</v>
      </c>
      <c r="U668" s="23" t="s">
        <v>282</v>
      </c>
      <c r="V668" s="23" t="s">
        <v>1699</v>
      </c>
      <c r="W668" s="23">
        <v>41928</v>
      </c>
      <c r="X668" s="23" t="s">
        <v>181</v>
      </c>
      <c r="Y668" s="23"/>
      <c r="Z668" s="23">
        <v>792000</v>
      </c>
      <c r="AA668" s="23">
        <v>41928</v>
      </c>
      <c r="AB668" s="23">
        <v>792000</v>
      </c>
    </row>
    <row r="669" spans="1:28" x14ac:dyDescent="0.25">
      <c r="A669" s="23" t="s">
        <v>2030</v>
      </c>
      <c r="B669" s="23">
        <v>200000001</v>
      </c>
      <c r="C669" s="26">
        <v>41892.355914351851</v>
      </c>
      <c r="D669" s="26">
        <v>41933.569374999999</v>
      </c>
      <c r="E669" s="26"/>
      <c r="F669" s="23">
        <v>0</v>
      </c>
      <c r="G669" s="23">
        <v>1</v>
      </c>
      <c r="H669" s="23">
        <v>200000003</v>
      </c>
      <c r="I669" s="23" t="s">
        <v>2031</v>
      </c>
      <c r="J669" s="23">
        <v>200000000</v>
      </c>
      <c r="K669" s="23"/>
      <c r="L669" s="23" t="s">
        <v>2030</v>
      </c>
      <c r="M669" s="23" t="s">
        <v>2032</v>
      </c>
      <c r="N669" s="23" t="s">
        <v>1602</v>
      </c>
      <c r="O669" s="23" t="s">
        <v>1603</v>
      </c>
      <c r="P669" s="23" t="s">
        <v>2033</v>
      </c>
      <c r="Q669" s="23"/>
      <c r="R669" s="26">
        <v>41893.833333333336</v>
      </c>
      <c r="S669" s="23">
        <v>150</v>
      </c>
      <c r="T669" s="23" t="s">
        <v>280</v>
      </c>
      <c r="U669" s="23" t="s">
        <v>282</v>
      </c>
      <c r="V669" s="23" t="s">
        <v>1699</v>
      </c>
      <c r="W669" s="23">
        <v>41894</v>
      </c>
      <c r="X669" s="23" t="s">
        <v>181</v>
      </c>
      <c r="Y669" s="23"/>
      <c r="Z669" s="23">
        <v>150</v>
      </c>
      <c r="AA669" s="23">
        <v>41894</v>
      </c>
      <c r="AB669" s="23">
        <v>150</v>
      </c>
    </row>
    <row r="670" spans="1:28" x14ac:dyDescent="0.25">
      <c r="A670" s="23" t="s">
        <v>1465</v>
      </c>
      <c r="B670" s="23">
        <v>200000000</v>
      </c>
      <c r="C670" s="26">
        <v>41876.290335648147</v>
      </c>
      <c r="D670" s="26">
        <v>41933.542939814812</v>
      </c>
      <c r="E670" s="26"/>
      <c r="F670" s="23">
        <v>0</v>
      </c>
      <c r="G670" s="23">
        <v>1</v>
      </c>
      <c r="H670" s="23">
        <v>200000004</v>
      </c>
      <c r="I670" s="23" t="s">
        <v>1466</v>
      </c>
      <c r="J670" s="23">
        <v>200000001</v>
      </c>
      <c r="K670" s="23"/>
      <c r="L670" s="23" t="s">
        <v>1465</v>
      </c>
      <c r="M670" s="23" t="s">
        <v>1467</v>
      </c>
      <c r="N670" s="23" t="s">
        <v>617</v>
      </c>
      <c r="O670" s="23" t="s">
        <v>324</v>
      </c>
      <c r="P670" s="23" t="s">
        <v>1468</v>
      </c>
      <c r="Q670" s="23"/>
      <c r="R670" s="26"/>
      <c r="S670" s="23">
        <v>43164</v>
      </c>
      <c r="T670" s="23" t="s">
        <v>281</v>
      </c>
      <c r="U670" s="23" t="s">
        <v>283</v>
      </c>
      <c r="V670" s="23" t="s">
        <v>1700</v>
      </c>
      <c r="W670" s="23"/>
      <c r="X670" s="23" t="s">
        <v>185</v>
      </c>
      <c r="Y670" s="23">
        <v>43164</v>
      </c>
      <c r="Z670" s="23"/>
      <c r="AA670" s="23"/>
      <c r="AB670" s="23">
        <v>-43164</v>
      </c>
    </row>
    <row r="671" spans="1:28" x14ac:dyDescent="0.25">
      <c r="A671" s="23" t="s">
        <v>1421</v>
      </c>
      <c r="B671" s="23">
        <v>200000000</v>
      </c>
      <c r="C671" s="26">
        <v>41870.403402777774</v>
      </c>
      <c r="D671" s="26">
        <v>41933.542974537035</v>
      </c>
      <c r="E671" s="26"/>
      <c r="F671" s="23">
        <v>0</v>
      </c>
      <c r="G671" s="23">
        <v>1</v>
      </c>
      <c r="H671" s="23">
        <v>200000000</v>
      </c>
      <c r="I671" s="23" t="s">
        <v>1883</v>
      </c>
      <c r="J671" s="23">
        <v>200000001</v>
      </c>
      <c r="K671" s="23"/>
      <c r="L671" s="23" t="s">
        <v>1421</v>
      </c>
      <c r="M671" s="23" t="s">
        <v>1131</v>
      </c>
      <c r="N671" s="23" t="s">
        <v>390</v>
      </c>
      <c r="O671" s="23" t="s">
        <v>315</v>
      </c>
      <c r="P671" s="23" t="s">
        <v>1469</v>
      </c>
      <c r="Q671" s="23"/>
      <c r="R671" s="26">
        <v>41758.833333333336</v>
      </c>
      <c r="S671" s="23">
        <v>5347381.01</v>
      </c>
      <c r="T671" s="23" t="s">
        <v>281</v>
      </c>
      <c r="U671" s="23" t="s">
        <v>283</v>
      </c>
      <c r="V671" s="23" t="s">
        <v>1698</v>
      </c>
      <c r="W671" s="23">
        <v>41759</v>
      </c>
      <c r="X671" s="23" t="s">
        <v>185</v>
      </c>
      <c r="Y671" s="23">
        <v>5347381.01</v>
      </c>
      <c r="Z671" s="23"/>
      <c r="AA671" s="23">
        <v>41759</v>
      </c>
      <c r="AB671" s="23">
        <v>-5347381.01</v>
      </c>
    </row>
    <row r="672" spans="1:28" x14ac:dyDescent="0.25">
      <c r="A672" s="23" t="s">
        <v>2948</v>
      </c>
      <c r="B672" s="23">
        <v>200000004</v>
      </c>
      <c r="C672" s="26">
        <v>41949.538564814815</v>
      </c>
      <c r="D672" s="26">
        <v>41949.538564814815</v>
      </c>
      <c r="E672" s="26"/>
      <c r="F672" s="23">
        <v>0</v>
      </c>
      <c r="G672" s="23">
        <v>1</v>
      </c>
      <c r="H672" s="23">
        <v>200000003</v>
      </c>
      <c r="I672" s="23" t="s">
        <v>1955</v>
      </c>
      <c r="J672" s="23">
        <v>200000001</v>
      </c>
      <c r="K672" s="23"/>
      <c r="L672" s="23" t="s">
        <v>2948</v>
      </c>
      <c r="M672" s="23" t="s">
        <v>2949</v>
      </c>
      <c r="N672" s="23" t="s">
        <v>3013</v>
      </c>
      <c r="O672" s="23" t="s">
        <v>3014</v>
      </c>
      <c r="P672" s="23" t="s">
        <v>3015</v>
      </c>
      <c r="Q672" s="23"/>
      <c r="R672" s="26">
        <v>41924.833333333336</v>
      </c>
      <c r="S672" s="23">
        <v>1000</v>
      </c>
      <c r="T672" s="23" t="s">
        <v>281</v>
      </c>
      <c r="U672" s="23" t="s">
        <v>285</v>
      </c>
      <c r="V672" s="23" t="s">
        <v>1699</v>
      </c>
      <c r="W672" s="23">
        <v>41925</v>
      </c>
      <c r="X672" s="23" t="s">
        <v>195</v>
      </c>
      <c r="Y672" s="23">
        <v>1000</v>
      </c>
      <c r="Z672" s="23"/>
      <c r="AA672" s="23">
        <v>41925</v>
      </c>
      <c r="AB672" s="23">
        <v>-1000</v>
      </c>
    </row>
    <row r="673" spans="1:28" x14ac:dyDescent="0.25">
      <c r="A673" s="23" t="s">
        <v>3078</v>
      </c>
      <c r="B673" s="23">
        <v>200000001</v>
      </c>
      <c r="C673" s="26">
        <v>41942.522129629629</v>
      </c>
      <c r="D673" s="26">
        <v>41942.522129629629</v>
      </c>
      <c r="E673" s="26"/>
      <c r="F673" s="23">
        <v>0</v>
      </c>
      <c r="G673" s="23">
        <v>1</v>
      </c>
      <c r="H673" s="23">
        <v>200000003</v>
      </c>
      <c r="I673" s="23" t="s">
        <v>2686</v>
      </c>
      <c r="J673" s="23">
        <v>200000000</v>
      </c>
      <c r="K673" s="23"/>
      <c r="L673" s="23" t="s">
        <v>3078</v>
      </c>
      <c r="M673" s="23" t="s">
        <v>3079</v>
      </c>
      <c r="N673" s="23" t="s">
        <v>977</v>
      </c>
      <c r="O673" s="23" t="s">
        <v>978</v>
      </c>
      <c r="P673" s="23" t="s">
        <v>3080</v>
      </c>
      <c r="Q673" s="23"/>
      <c r="R673" s="26">
        <v>41972.833333333336</v>
      </c>
      <c r="S673" s="23">
        <v>35490.089999999997</v>
      </c>
      <c r="T673" s="23" t="s">
        <v>280</v>
      </c>
      <c r="U673" s="23" t="s">
        <v>282</v>
      </c>
      <c r="V673" s="23" t="s">
        <v>1699</v>
      </c>
      <c r="W673" s="23">
        <v>41973</v>
      </c>
      <c r="X673" s="23" t="s">
        <v>181</v>
      </c>
      <c r="Y673" s="23"/>
      <c r="Z673" s="23">
        <v>35490.089999999997</v>
      </c>
      <c r="AA673" s="23">
        <v>41973</v>
      </c>
      <c r="AB673" s="23">
        <v>35490.089999999997</v>
      </c>
    </row>
    <row r="674" spans="1:28" x14ac:dyDescent="0.25">
      <c r="A674" s="23" t="s">
        <v>1817</v>
      </c>
      <c r="B674" s="23">
        <v>200000000</v>
      </c>
      <c r="C674" s="26">
        <v>41920.302777777775</v>
      </c>
      <c r="D674" s="26">
        <v>41933.542824074073</v>
      </c>
      <c r="E674" s="26"/>
      <c r="F674" s="23">
        <v>0</v>
      </c>
      <c r="G674" s="23">
        <v>1</v>
      </c>
      <c r="H674" s="23">
        <v>200000003</v>
      </c>
      <c r="I674" s="23" t="s">
        <v>1818</v>
      </c>
      <c r="J674" s="23">
        <v>200000001</v>
      </c>
      <c r="K674" s="23"/>
      <c r="L674" s="23" t="s">
        <v>1817</v>
      </c>
      <c r="M674" s="23" t="s">
        <v>1819</v>
      </c>
      <c r="N674" s="23" t="s">
        <v>1749</v>
      </c>
      <c r="O674" s="23" t="s">
        <v>1750</v>
      </c>
      <c r="P674" s="23" t="s">
        <v>1957</v>
      </c>
      <c r="Q674" s="23"/>
      <c r="R674" s="26">
        <v>41919.833333333336</v>
      </c>
      <c r="S674" s="23">
        <v>1495.85</v>
      </c>
      <c r="T674" s="23" t="s">
        <v>281</v>
      </c>
      <c r="U674" s="23" t="s">
        <v>283</v>
      </c>
      <c r="V674" s="23" t="s">
        <v>1699</v>
      </c>
      <c r="W674" s="23">
        <v>41920</v>
      </c>
      <c r="X674" s="23" t="s">
        <v>185</v>
      </c>
      <c r="Y674" s="23">
        <v>1495.85</v>
      </c>
      <c r="Z674" s="23"/>
      <c r="AA674" s="23">
        <v>41920</v>
      </c>
      <c r="AB674" s="23">
        <v>-1495.85</v>
      </c>
    </row>
    <row r="675" spans="1:28" x14ac:dyDescent="0.25">
      <c r="A675" s="23" t="s">
        <v>2453</v>
      </c>
      <c r="B675" s="23">
        <v>200000001</v>
      </c>
      <c r="C675" s="26">
        <v>41905.775636574072</v>
      </c>
      <c r="D675" s="26">
        <v>41933.569351851853</v>
      </c>
      <c r="E675" s="26"/>
      <c r="F675" s="23">
        <v>0</v>
      </c>
      <c r="G675" s="23">
        <v>1</v>
      </c>
      <c r="H675" s="23">
        <v>200000003</v>
      </c>
      <c r="I675" s="23" t="s">
        <v>2454</v>
      </c>
      <c r="J675" s="23">
        <v>200000000</v>
      </c>
      <c r="K675" s="23"/>
      <c r="L675" s="23" t="s">
        <v>2453</v>
      </c>
      <c r="M675" s="23" t="s">
        <v>2217</v>
      </c>
      <c r="N675" s="23" t="s">
        <v>436</v>
      </c>
      <c r="O675" s="23" t="s">
        <v>309</v>
      </c>
      <c r="P675" s="23" t="s">
        <v>2455</v>
      </c>
      <c r="Q675" s="23"/>
      <c r="R675" s="26">
        <v>41856.833333333336</v>
      </c>
      <c r="S675" s="23">
        <v>34250</v>
      </c>
      <c r="T675" s="23" t="s">
        <v>280</v>
      </c>
      <c r="U675" s="23" t="s">
        <v>282</v>
      </c>
      <c r="V675" s="23" t="s">
        <v>1699</v>
      </c>
      <c r="W675" s="23">
        <v>41857</v>
      </c>
      <c r="X675" s="23" t="s">
        <v>181</v>
      </c>
      <c r="Y675" s="23"/>
      <c r="Z675" s="23">
        <v>34250</v>
      </c>
      <c r="AA675" s="23">
        <v>41857</v>
      </c>
      <c r="AB675" s="23">
        <v>34250</v>
      </c>
    </row>
    <row r="676" spans="1:28" x14ac:dyDescent="0.25">
      <c r="A676" s="23" t="s">
        <v>1480</v>
      </c>
      <c r="B676" s="23">
        <v>200000003</v>
      </c>
      <c r="C676" s="26">
        <v>41890.428252314814</v>
      </c>
      <c r="D676" s="26">
        <v>41956.568796296298</v>
      </c>
      <c r="E676" s="26"/>
      <c r="F676" s="23">
        <v>0</v>
      </c>
      <c r="G676" s="23">
        <v>1</v>
      </c>
      <c r="H676" s="23">
        <v>200000006</v>
      </c>
      <c r="I676" s="23" t="s">
        <v>1481</v>
      </c>
      <c r="J676" s="23">
        <v>200000001</v>
      </c>
      <c r="K676" s="23"/>
      <c r="L676" s="23" t="s">
        <v>1480</v>
      </c>
      <c r="M676" s="23" t="s">
        <v>444</v>
      </c>
      <c r="N676" s="23" t="s">
        <v>373</v>
      </c>
      <c r="O676" s="23" t="s">
        <v>337</v>
      </c>
      <c r="P676" s="23" t="s">
        <v>2775</v>
      </c>
      <c r="Q676" s="23"/>
      <c r="R676" s="26">
        <v>41805.833333333336</v>
      </c>
      <c r="S676" s="23">
        <v>2791.27</v>
      </c>
      <c r="T676" s="23" t="s">
        <v>281</v>
      </c>
      <c r="U676" s="23" t="s">
        <v>284</v>
      </c>
      <c r="V676" s="23" t="s">
        <v>1706</v>
      </c>
      <c r="W676" s="23">
        <v>41806</v>
      </c>
      <c r="X676" s="23" t="s">
        <v>192</v>
      </c>
      <c r="Y676" s="23">
        <v>2791.27</v>
      </c>
      <c r="Z676" s="23"/>
      <c r="AA676" s="23">
        <v>41806</v>
      </c>
      <c r="AB676" s="23">
        <v>-2791.27</v>
      </c>
    </row>
    <row r="677" spans="1:28" x14ac:dyDescent="0.25">
      <c r="A677" s="23" t="s">
        <v>527</v>
      </c>
      <c r="B677" s="23">
        <v>200000001</v>
      </c>
      <c r="C677" s="26">
        <v>41814.2580787037</v>
      </c>
      <c r="D677" s="26">
        <v>41933.569548611114</v>
      </c>
      <c r="E677" s="26"/>
      <c r="F677" s="23">
        <v>0</v>
      </c>
      <c r="G677" s="23">
        <v>1</v>
      </c>
      <c r="H677" s="23">
        <v>100000000</v>
      </c>
      <c r="I677" s="23" t="s">
        <v>528</v>
      </c>
      <c r="J677" s="23">
        <v>200000000</v>
      </c>
      <c r="K677" s="23"/>
      <c r="L677" s="23" t="s">
        <v>527</v>
      </c>
      <c r="M677" s="23" t="s">
        <v>529</v>
      </c>
      <c r="N677" s="23" t="s">
        <v>770</v>
      </c>
      <c r="O677" s="23" t="s">
        <v>289</v>
      </c>
      <c r="P677" s="23" t="s">
        <v>844</v>
      </c>
      <c r="Q677" s="23"/>
      <c r="R677" s="26">
        <v>41809.833333333336</v>
      </c>
      <c r="S677" s="23">
        <v>14795</v>
      </c>
      <c r="T677" s="23" t="s">
        <v>280</v>
      </c>
      <c r="U677" s="23" t="s">
        <v>282</v>
      </c>
      <c r="V677" s="23" t="s">
        <v>1701</v>
      </c>
      <c r="W677" s="23">
        <v>41810</v>
      </c>
      <c r="X677" s="23" t="s">
        <v>181</v>
      </c>
      <c r="Y677" s="23"/>
      <c r="Z677" s="23">
        <v>14795</v>
      </c>
      <c r="AA677" s="23">
        <v>41810</v>
      </c>
      <c r="AB677" s="23">
        <v>14795</v>
      </c>
    </row>
    <row r="678" spans="1:28" x14ac:dyDescent="0.25">
      <c r="A678" s="23" t="s">
        <v>2076</v>
      </c>
      <c r="B678" s="23">
        <v>200000000</v>
      </c>
      <c r="C678" s="26">
        <v>41929.233680555553</v>
      </c>
      <c r="D678" s="26">
        <v>41933.543240740742</v>
      </c>
      <c r="E678" s="26"/>
      <c r="F678" s="23">
        <v>0</v>
      </c>
      <c r="G678" s="23">
        <v>1</v>
      </c>
      <c r="H678" s="23">
        <v>200000003</v>
      </c>
      <c r="I678" s="23" t="s">
        <v>2077</v>
      </c>
      <c r="J678" s="23">
        <v>200000001</v>
      </c>
      <c r="K678" s="23"/>
      <c r="L678" s="23" t="s">
        <v>2076</v>
      </c>
      <c r="M678" s="23" t="s">
        <v>2078</v>
      </c>
      <c r="N678" s="23" t="s">
        <v>395</v>
      </c>
      <c r="O678" s="23" t="s">
        <v>322</v>
      </c>
      <c r="P678" s="23" t="s">
        <v>2736</v>
      </c>
      <c r="Q678" s="23"/>
      <c r="R678" s="26">
        <v>41969.833333333336</v>
      </c>
      <c r="S678" s="23">
        <v>35547</v>
      </c>
      <c r="T678" s="23" t="s">
        <v>281</v>
      </c>
      <c r="U678" s="23" t="s">
        <v>283</v>
      </c>
      <c r="V678" s="23" t="s">
        <v>1699</v>
      </c>
      <c r="W678" s="23">
        <v>41970</v>
      </c>
      <c r="X678" s="23" t="s">
        <v>185</v>
      </c>
      <c r="Y678" s="23">
        <v>35547</v>
      </c>
      <c r="Z678" s="23"/>
      <c r="AA678" s="23">
        <v>41970</v>
      </c>
      <c r="AB678" s="23">
        <v>-35547</v>
      </c>
    </row>
    <row r="679" spans="1:28" x14ac:dyDescent="0.25">
      <c r="A679" s="23" t="s">
        <v>3446</v>
      </c>
      <c r="B679" s="23">
        <v>200000000</v>
      </c>
      <c r="C679" s="26">
        <v>41957.454942129632</v>
      </c>
      <c r="D679" s="26">
        <v>41957.454942129632</v>
      </c>
      <c r="E679" s="26"/>
      <c r="F679" s="23">
        <v>0</v>
      </c>
      <c r="G679" s="23">
        <v>1</v>
      </c>
      <c r="H679" s="23">
        <v>200000000</v>
      </c>
      <c r="I679" s="23" t="s">
        <v>3447</v>
      </c>
      <c r="J679" s="23">
        <v>200000001</v>
      </c>
      <c r="K679" s="23"/>
      <c r="L679" s="23" t="s">
        <v>3446</v>
      </c>
      <c r="M679" s="23" t="s">
        <v>3448</v>
      </c>
      <c r="N679" s="23" t="s">
        <v>3476</v>
      </c>
      <c r="O679" s="23" t="s">
        <v>3477</v>
      </c>
      <c r="P679" s="23" t="s">
        <v>3478</v>
      </c>
      <c r="Q679" s="23"/>
      <c r="R679" s="26">
        <v>41959.833333333336</v>
      </c>
      <c r="S679" s="23">
        <v>7610.34</v>
      </c>
      <c r="T679" s="23" t="s">
        <v>281</v>
      </c>
      <c r="U679" s="23" t="s">
        <v>283</v>
      </c>
      <c r="V679" s="23" t="s">
        <v>1698</v>
      </c>
      <c r="W679" s="23">
        <v>41960</v>
      </c>
      <c r="X679" s="23" t="s">
        <v>185</v>
      </c>
      <c r="Y679" s="23">
        <v>7610.34</v>
      </c>
      <c r="Z679" s="23"/>
      <c r="AA679" s="23">
        <v>41960</v>
      </c>
      <c r="AB679" s="23">
        <v>-7610.34</v>
      </c>
    </row>
    <row r="680" spans="1:28" x14ac:dyDescent="0.25">
      <c r="A680" s="23" t="s">
        <v>2958</v>
      </c>
      <c r="B680" s="23">
        <v>200000001</v>
      </c>
      <c r="C680" s="26">
        <v>41950.287430555552</v>
      </c>
      <c r="D680" s="26">
        <v>41950.287430555552</v>
      </c>
      <c r="E680" s="26"/>
      <c r="F680" s="23">
        <v>0</v>
      </c>
      <c r="G680" s="23">
        <v>1</v>
      </c>
      <c r="H680" s="23">
        <v>200000003</v>
      </c>
      <c r="I680" s="23" t="s">
        <v>2959</v>
      </c>
      <c r="J680" s="23">
        <v>200000000</v>
      </c>
      <c r="K680" s="23"/>
      <c r="L680" s="23" t="s">
        <v>2958</v>
      </c>
      <c r="M680" s="23" t="s">
        <v>2960</v>
      </c>
      <c r="N680" s="23" t="s">
        <v>730</v>
      </c>
      <c r="O680" s="23" t="s">
        <v>290</v>
      </c>
      <c r="P680" s="23" t="s">
        <v>3392</v>
      </c>
      <c r="Q680" s="23"/>
      <c r="R680" s="26">
        <v>41952.833333333336</v>
      </c>
      <c r="S680" s="23">
        <v>2580310.7999999998</v>
      </c>
      <c r="T680" s="23" t="s">
        <v>280</v>
      </c>
      <c r="U680" s="23" t="s">
        <v>282</v>
      </c>
      <c r="V680" s="23" t="s">
        <v>1699</v>
      </c>
      <c r="W680" s="23">
        <v>41953</v>
      </c>
      <c r="X680" s="23" t="s">
        <v>181</v>
      </c>
      <c r="Y680" s="23"/>
      <c r="Z680" s="23">
        <v>2580310.7999999998</v>
      </c>
      <c r="AA680" s="23">
        <v>41953</v>
      </c>
      <c r="AB680" s="23">
        <v>2580310.7999999998</v>
      </c>
    </row>
    <row r="681" spans="1:28" x14ac:dyDescent="0.25">
      <c r="A681" s="23" t="s">
        <v>1184</v>
      </c>
      <c r="B681" s="23">
        <v>200000000</v>
      </c>
      <c r="C681" s="26">
        <v>41870.29409722222</v>
      </c>
      <c r="D681" s="26">
        <v>41933.543055555558</v>
      </c>
      <c r="E681" s="26"/>
      <c r="F681" s="23">
        <v>0</v>
      </c>
      <c r="G681" s="23">
        <v>1</v>
      </c>
      <c r="H681" s="23">
        <v>200000000</v>
      </c>
      <c r="I681" s="23" t="s">
        <v>1185</v>
      </c>
      <c r="J681" s="23">
        <v>200000001</v>
      </c>
      <c r="K681" s="23"/>
      <c r="L681" s="23" t="s">
        <v>1184</v>
      </c>
      <c r="M681" s="23" t="s">
        <v>1186</v>
      </c>
      <c r="N681" s="23" t="s">
        <v>490</v>
      </c>
      <c r="O681" s="23" t="s">
        <v>321</v>
      </c>
      <c r="P681" s="23" t="s">
        <v>1454</v>
      </c>
      <c r="Q681" s="23"/>
      <c r="R681" s="26">
        <v>41743.833333333336</v>
      </c>
      <c r="S681" s="23">
        <v>8924.5</v>
      </c>
      <c r="T681" s="23" t="s">
        <v>281</v>
      </c>
      <c r="U681" s="23" t="s">
        <v>283</v>
      </c>
      <c r="V681" s="23" t="s">
        <v>1698</v>
      </c>
      <c r="W681" s="23">
        <v>41744</v>
      </c>
      <c r="X681" s="23" t="s">
        <v>185</v>
      </c>
      <c r="Y681" s="23">
        <v>8924.5</v>
      </c>
      <c r="Z681" s="23"/>
      <c r="AA681" s="23">
        <v>41744</v>
      </c>
      <c r="AB681" s="23">
        <v>-8924.5</v>
      </c>
    </row>
    <row r="682" spans="1:28" x14ac:dyDescent="0.25">
      <c r="A682" s="23" t="s">
        <v>1120</v>
      </c>
      <c r="B682" s="23">
        <v>200000000</v>
      </c>
      <c r="C682" s="26">
        <v>41872.531851851854</v>
      </c>
      <c r="D682" s="26">
        <v>41933.542939814812</v>
      </c>
      <c r="E682" s="26"/>
      <c r="F682" s="23">
        <v>0</v>
      </c>
      <c r="G682" s="23">
        <v>1</v>
      </c>
      <c r="H682" s="23">
        <v>200000000</v>
      </c>
      <c r="I682" s="23" t="s">
        <v>1121</v>
      </c>
      <c r="J682" s="23">
        <v>200000001</v>
      </c>
      <c r="K682" s="23"/>
      <c r="L682" s="23" t="s">
        <v>1120</v>
      </c>
      <c r="M682" s="23" t="s">
        <v>1122</v>
      </c>
      <c r="N682" s="23" t="s">
        <v>490</v>
      </c>
      <c r="O682" s="23" t="s">
        <v>321</v>
      </c>
      <c r="P682" s="23" t="s">
        <v>1369</v>
      </c>
      <c r="Q682" s="23"/>
      <c r="R682" s="26"/>
      <c r="S682" s="23">
        <v>19100.88</v>
      </c>
      <c r="T682" s="23" t="s">
        <v>281</v>
      </c>
      <c r="U682" s="23" t="s">
        <v>283</v>
      </c>
      <c r="V682" s="23" t="s">
        <v>1698</v>
      </c>
      <c r="W682" s="23"/>
      <c r="X682" s="23" t="s">
        <v>185</v>
      </c>
      <c r="Y682" s="23">
        <v>19100.88</v>
      </c>
      <c r="Z682" s="23"/>
      <c r="AA682" s="23"/>
      <c r="AB682" s="23">
        <v>-19100.88</v>
      </c>
    </row>
    <row r="683" spans="1:28" x14ac:dyDescent="0.25">
      <c r="A683" s="23" t="s">
        <v>2941</v>
      </c>
      <c r="B683" s="23">
        <v>200000001</v>
      </c>
      <c r="C683" s="26">
        <v>41936.436296296299</v>
      </c>
      <c r="D683" s="26">
        <v>41936.436296296299</v>
      </c>
      <c r="E683" s="26"/>
      <c r="F683" s="23">
        <v>0</v>
      </c>
      <c r="G683" s="23">
        <v>1</v>
      </c>
      <c r="H683" s="23">
        <v>200000003</v>
      </c>
      <c r="I683" s="23"/>
      <c r="J683" s="23">
        <v>200000000</v>
      </c>
      <c r="K683" s="23"/>
      <c r="L683" s="23" t="s">
        <v>2941</v>
      </c>
      <c r="M683" s="23" t="s">
        <v>2943</v>
      </c>
      <c r="N683" s="23" t="s">
        <v>3074</v>
      </c>
      <c r="O683" s="23" t="s">
        <v>3075</v>
      </c>
      <c r="P683" s="23" t="s">
        <v>3076</v>
      </c>
      <c r="Q683" s="23"/>
      <c r="R683" s="26">
        <v>41938.833333333336</v>
      </c>
      <c r="S683" s="23">
        <v>785</v>
      </c>
      <c r="T683" s="23" t="s">
        <v>280</v>
      </c>
      <c r="U683" s="23" t="s">
        <v>282</v>
      </c>
      <c r="V683" s="23" t="s">
        <v>1699</v>
      </c>
      <c r="W683" s="23">
        <v>41939</v>
      </c>
      <c r="X683" s="23" t="s">
        <v>181</v>
      </c>
      <c r="Y683" s="23"/>
      <c r="Z683" s="23">
        <v>785</v>
      </c>
      <c r="AA683" s="23">
        <v>41939</v>
      </c>
      <c r="AB683" s="23">
        <v>785</v>
      </c>
    </row>
    <row r="684" spans="1:28" x14ac:dyDescent="0.25">
      <c r="A684" s="23" t="s">
        <v>1256</v>
      </c>
      <c r="B684" s="23">
        <v>200000000</v>
      </c>
      <c r="C684" s="26">
        <v>41872.569791666669</v>
      </c>
      <c r="D684" s="26">
        <v>41933.542939814812</v>
      </c>
      <c r="E684" s="26"/>
      <c r="F684" s="23">
        <v>0</v>
      </c>
      <c r="G684" s="23">
        <v>1</v>
      </c>
      <c r="H684" s="23">
        <v>200000000</v>
      </c>
      <c r="I684" s="23" t="s">
        <v>1257</v>
      </c>
      <c r="J684" s="23">
        <v>200000001</v>
      </c>
      <c r="K684" s="23"/>
      <c r="L684" s="23" t="s">
        <v>1256</v>
      </c>
      <c r="M684" s="23" t="s">
        <v>2303</v>
      </c>
      <c r="N684" s="23" t="s">
        <v>395</v>
      </c>
      <c r="O684" s="23" t="s">
        <v>322</v>
      </c>
      <c r="P684" s="23" t="s">
        <v>1450</v>
      </c>
      <c r="Q684" s="23"/>
      <c r="R684" s="26">
        <v>41904.833333333336</v>
      </c>
      <c r="S684" s="23">
        <v>34176</v>
      </c>
      <c r="T684" s="23" t="s">
        <v>281</v>
      </c>
      <c r="U684" s="23" t="s">
        <v>283</v>
      </c>
      <c r="V684" s="23" t="s">
        <v>1698</v>
      </c>
      <c r="W684" s="23">
        <v>41905</v>
      </c>
      <c r="X684" s="23" t="s">
        <v>185</v>
      </c>
      <c r="Y684" s="23">
        <v>34176</v>
      </c>
      <c r="Z684" s="23"/>
      <c r="AA684" s="23">
        <v>41905</v>
      </c>
      <c r="AB684" s="23">
        <v>-34176</v>
      </c>
    </row>
    <row r="685" spans="1:28" x14ac:dyDescent="0.25">
      <c r="A685" s="23" t="s">
        <v>2004</v>
      </c>
      <c r="B685" s="23">
        <v>200000001</v>
      </c>
      <c r="C685" s="26">
        <v>41884.554884259262</v>
      </c>
      <c r="D685" s="26">
        <v>41933.569386574076</v>
      </c>
      <c r="E685" s="26"/>
      <c r="F685" s="23">
        <v>0</v>
      </c>
      <c r="G685" s="23">
        <v>1</v>
      </c>
      <c r="H685" s="23">
        <v>200000003</v>
      </c>
      <c r="I685" s="23" t="s">
        <v>1707</v>
      </c>
      <c r="J685" s="23">
        <v>200000000</v>
      </c>
      <c r="K685" s="23"/>
      <c r="L685" s="23" t="s">
        <v>2004</v>
      </c>
      <c r="M685" s="23" t="s">
        <v>2005</v>
      </c>
      <c r="N685" s="23" t="s">
        <v>1696</v>
      </c>
      <c r="O685" s="23" t="s">
        <v>1697</v>
      </c>
      <c r="P685" s="23" t="s">
        <v>2006</v>
      </c>
      <c r="Q685" s="23"/>
      <c r="R685" s="26">
        <v>41911.833333333336</v>
      </c>
      <c r="S685" s="23">
        <v>23123123</v>
      </c>
      <c r="T685" s="23" t="s">
        <v>280</v>
      </c>
      <c r="U685" s="23" t="s">
        <v>282</v>
      </c>
      <c r="V685" s="23" t="s">
        <v>1699</v>
      </c>
      <c r="W685" s="23">
        <v>41912</v>
      </c>
      <c r="X685" s="23" t="s">
        <v>181</v>
      </c>
      <c r="Y685" s="23"/>
      <c r="Z685" s="23">
        <v>23123123</v>
      </c>
      <c r="AA685" s="23">
        <v>41912</v>
      </c>
      <c r="AB685" s="23">
        <v>23123123</v>
      </c>
    </row>
    <row r="686" spans="1:28" x14ac:dyDescent="0.25">
      <c r="A686" s="23" t="s">
        <v>1793</v>
      </c>
      <c r="B686" s="23">
        <v>200000003</v>
      </c>
      <c r="C686" s="26">
        <v>41905.807997685188</v>
      </c>
      <c r="D686" s="26">
        <v>41933.569351851853</v>
      </c>
      <c r="E686" s="26"/>
      <c r="F686" s="23">
        <v>0</v>
      </c>
      <c r="G686" s="23">
        <v>1</v>
      </c>
      <c r="H686" s="23">
        <v>200000000</v>
      </c>
      <c r="I686" s="23" t="s">
        <v>1794</v>
      </c>
      <c r="J686" s="23">
        <v>200000001</v>
      </c>
      <c r="K686" s="23"/>
      <c r="L686" s="23" t="s">
        <v>1793</v>
      </c>
      <c r="M686" s="23" t="s">
        <v>1795</v>
      </c>
      <c r="N686" s="23" t="s">
        <v>549</v>
      </c>
      <c r="O686" s="23" t="s">
        <v>317</v>
      </c>
      <c r="P686" s="23" t="s">
        <v>2179</v>
      </c>
      <c r="Q686" s="23"/>
      <c r="R686" s="26">
        <v>41863.833333333336</v>
      </c>
      <c r="S686" s="23">
        <v>17229.8</v>
      </c>
      <c r="T686" s="23" t="s">
        <v>281</v>
      </c>
      <c r="U686" s="23" t="s">
        <v>284</v>
      </c>
      <c r="V686" s="23" t="s">
        <v>1698</v>
      </c>
      <c r="W686" s="23">
        <v>41864</v>
      </c>
      <c r="X686" s="23" t="s">
        <v>192</v>
      </c>
      <c r="Y686" s="23">
        <v>17229.8</v>
      </c>
      <c r="Z686" s="23"/>
      <c r="AA686" s="23">
        <v>41864</v>
      </c>
      <c r="AB686" s="23">
        <v>-17229.8</v>
      </c>
    </row>
    <row r="687" spans="1:28" x14ac:dyDescent="0.25">
      <c r="A687" s="23" t="s">
        <v>2224</v>
      </c>
      <c r="B687" s="23">
        <v>200000001</v>
      </c>
      <c r="C687" s="26">
        <v>41915.439814814818</v>
      </c>
      <c r="D687" s="26">
        <v>41933.569340277776</v>
      </c>
      <c r="E687" s="26"/>
      <c r="F687" s="23">
        <v>0</v>
      </c>
      <c r="G687" s="23">
        <v>1</v>
      </c>
      <c r="H687" s="23">
        <v>200000000</v>
      </c>
      <c r="I687" s="23" t="s">
        <v>2225</v>
      </c>
      <c r="J687" s="23">
        <v>200000000</v>
      </c>
      <c r="K687" s="23"/>
      <c r="L687" s="23" t="s">
        <v>2224</v>
      </c>
      <c r="M687" s="23" t="s">
        <v>383</v>
      </c>
      <c r="N687" s="23" t="s">
        <v>814</v>
      </c>
      <c r="O687" s="23" t="s">
        <v>278</v>
      </c>
      <c r="P687" s="23" t="s">
        <v>2226</v>
      </c>
      <c r="Q687" s="23"/>
      <c r="R687" s="26">
        <v>41745.833333333336</v>
      </c>
      <c r="S687" s="23">
        <v>466200</v>
      </c>
      <c r="T687" s="23" t="s">
        <v>280</v>
      </c>
      <c r="U687" s="23" t="s">
        <v>282</v>
      </c>
      <c r="V687" s="23" t="s">
        <v>1698</v>
      </c>
      <c r="W687" s="23">
        <v>41746</v>
      </c>
      <c r="X687" s="23" t="s">
        <v>181</v>
      </c>
      <c r="Y687" s="23"/>
      <c r="Z687" s="23">
        <v>466200</v>
      </c>
      <c r="AA687" s="23">
        <v>41746</v>
      </c>
      <c r="AB687" s="23">
        <v>466200</v>
      </c>
    </row>
    <row r="688" spans="1:28" x14ac:dyDescent="0.25">
      <c r="A688" s="23" t="s">
        <v>2408</v>
      </c>
      <c r="B688" s="23">
        <v>200000000</v>
      </c>
      <c r="C688" s="26">
        <v>41928.286597222221</v>
      </c>
      <c r="D688" s="26">
        <v>41952.195335648146</v>
      </c>
      <c r="E688" s="26"/>
      <c r="F688" s="23">
        <v>0</v>
      </c>
      <c r="G688" s="23">
        <v>1</v>
      </c>
      <c r="H688" s="23">
        <v>200000003</v>
      </c>
      <c r="I688" s="23" t="s">
        <v>2409</v>
      </c>
      <c r="J688" s="23">
        <v>200000001</v>
      </c>
      <c r="K688" s="23"/>
      <c r="L688" s="23" t="s">
        <v>2408</v>
      </c>
      <c r="M688" s="23" t="s">
        <v>2410</v>
      </c>
      <c r="N688" s="23" t="s">
        <v>530</v>
      </c>
      <c r="O688" s="23" t="s">
        <v>293</v>
      </c>
      <c r="P688" s="23" t="s">
        <v>2413</v>
      </c>
      <c r="Q688" s="23"/>
      <c r="R688" s="26">
        <v>41942.833333333336</v>
      </c>
      <c r="S688" s="23">
        <v>719870.77</v>
      </c>
      <c r="T688" s="23" t="s">
        <v>281</v>
      </c>
      <c r="U688" s="23" t="s">
        <v>283</v>
      </c>
      <c r="V688" s="23" t="s">
        <v>1699</v>
      </c>
      <c r="W688" s="23">
        <v>41943</v>
      </c>
      <c r="X688" s="23" t="s">
        <v>185</v>
      </c>
      <c r="Y688" s="23">
        <v>719870.77</v>
      </c>
      <c r="Z688" s="23"/>
      <c r="AA688" s="23">
        <v>41943</v>
      </c>
      <c r="AB688" s="23">
        <v>-719870.77</v>
      </c>
    </row>
    <row r="689" spans="1:28" x14ac:dyDescent="0.25">
      <c r="A689" s="23" t="s">
        <v>546</v>
      </c>
      <c r="B689" s="23">
        <v>200000000</v>
      </c>
      <c r="C689" s="26">
        <v>41856.53324074074</v>
      </c>
      <c r="D689" s="26">
        <v>41933.543009259258</v>
      </c>
      <c r="E689" s="26"/>
      <c r="F689" s="23">
        <v>0</v>
      </c>
      <c r="G689" s="23">
        <v>1</v>
      </c>
      <c r="H689" s="23">
        <v>200000003</v>
      </c>
      <c r="I689" s="23" t="s">
        <v>547</v>
      </c>
      <c r="J689" s="23">
        <v>200000001</v>
      </c>
      <c r="K689" s="23"/>
      <c r="L689" s="23" t="s">
        <v>546</v>
      </c>
      <c r="M689" s="23" t="s">
        <v>548</v>
      </c>
      <c r="N689" s="23" t="s">
        <v>667</v>
      </c>
      <c r="O689" s="23" t="s">
        <v>319</v>
      </c>
      <c r="P689" s="23" t="s">
        <v>668</v>
      </c>
      <c r="Q689" s="23"/>
      <c r="R689" s="26"/>
      <c r="S689" s="23">
        <v>23826.32</v>
      </c>
      <c r="T689" s="23" t="s">
        <v>281</v>
      </c>
      <c r="U689" s="23" t="s">
        <v>283</v>
      </c>
      <c r="V689" s="23" t="s">
        <v>1699</v>
      </c>
      <c r="W689" s="23"/>
      <c r="X689" s="23" t="s">
        <v>185</v>
      </c>
      <c r="Y689" s="23">
        <v>23826.32</v>
      </c>
      <c r="Z689" s="23"/>
      <c r="AA689" s="23"/>
      <c r="AB689" s="23">
        <v>-23826.32</v>
      </c>
    </row>
    <row r="690" spans="1:28" x14ac:dyDescent="0.25">
      <c r="A690" s="23" t="s">
        <v>1184</v>
      </c>
      <c r="B690" s="23">
        <v>200000003</v>
      </c>
      <c r="C690" s="26">
        <v>41872.292847222219</v>
      </c>
      <c r="D690" s="26">
        <v>41933.569502314815</v>
      </c>
      <c r="E690" s="26"/>
      <c r="F690" s="23">
        <v>0</v>
      </c>
      <c r="G690" s="23">
        <v>1</v>
      </c>
      <c r="H690" s="23">
        <v>200000000</v>
      </c>
      <c r="I690" s="23" t="s">
        <v>1185</v>
      </c>
      <c r="J690" s="23">
        <v>200000001</v>
      </c>
      <c r="K690" s="23"/>
      <c r="L690" s="23" t="s">
        <v>1184</v>
      </c>
      <c r="M690" s="23" t="s">
        <v>1186</v>
      </c>
      <c r="N690" s="23" t="s">
        <v>1187</v>
      </c>
      <c r="O690" s="23" t="s">
        <v>1188</v>
      </c>
      <c r="P690" s="23" t="s">
        <v>1189</v>
      </c>
      <c r="Q690" s="23"/>
      <c r="R690" s="26"/>
      <c r="S690" s="23">
        <v>3500</v>
      </c>
      <c r="T690" s="23" t="s">
        <v>281</v>
      </c>
      <c r="U690" s="23" t="s">
        <v>284</v>
      </c>
      <c r="V690" s="23" t="s">
        <v>1698</v>
      </c>
      <c r="W690" s="23"/>
      <c r="X690" s="23" t="s">
        <v>192</v>
      </c>
      <c r="Y690" s="23">
        <v>3500</v>
      </c>
      <c r="Z690" s="23"/>
      <c r="AA690" s="23"/>
      <c r="AB690" s="23">
        <v>-3500</v>
      </c>
    </row>
    <row r="691" spans="1:28" x14ac:dyDescent="0.25">
      <c r="A691" s="23" t="s">
        <v>1306</v>
      </c>
      <c r="B691" s="23">
        <v>200000000</v>
      </c>
      <c r="C691" s="26">
        <v>41870.5075462963</v>
      </c>
      <c r="D691" s="26">
        <v>41933.542962962965</v>
      </c>
      <c r="E691" s="26"/>
      <c r="F691" s="23">
        <v>0</v>
      </c>
      <c r="G691" s="23">
        <v>1</v>
      </c>
      <c r="H691" s="23">
        <v>200000000</v>
      </c>
      <c r="I691" s="23" t="s">
        <v>1307</v>
      </c>
      <c r="J691" s="23">
        <v>200000001</v>
      </c>
      <c r="K691" s="23"/>
      <c r="L691" s="23" t="s">
        <v>1306</v>
      </c>
      <c r="M691" s="23" t="s">
        <v>1308</v>
      </c>
      <c r="N691" s="23" t="s">
        <v>1607</v>
      </c>
      <c r="O691" s="23" t="s">
        <v>1608</v>
      </c>
      <c r="P691" s="23" t="s">
        <v>1609</v>
      </c>
      <c r="Q691" s="23"/>
      <c r="R691" s="26">
        <v>41711.833333333336</v>
      </c>
      <c r="S691" s="23">
        <v>978628.35</v>
      </c>
      <c r="T691" s="23" t="s">
        <v>281</v>
      </c>
      <c r="U691" s="23" t="s">
        <v>283</v>
      </c>
      <c r="V691" s="23" t="s">
        <v>1698</v>
      </c>
      <c r="W691" s="23">
        <v>41712</v>
      </c>
      <c r="X691" s="23" t="s">
        <v>185</v>
      </c>
      <c r="Y691" s="23">
        <v>978628.35</v>
      </c>
      <c r="Z691" s="23"/>
      <c r="AA691" s="23">
        <v>41712</v>
      </c>
      <c r="AB691" s="23">
        <v>-978628.35</v>
      </c>
    </row>
    <row r="692" spans="1:28" x14ac:dyDescent="0.25">
      <c r="A692" s="23" t="s">
        <v>538</v>
      </c>
      <c r="B692" s="23">
        <v>200000001</v>
      </c>
      <c r="C692" s="26">
        <v>41695.468831018516</v>
      </c>
      <c r="D692" s="26">
        <v>41933.569606481484</v>
      </c>
      <c r="E692" s="26"/>
      <c r="F692" s="23">
        <v>0</v>
      </c>
      <c r="G692" s="23">
        <v>1</v>
      </c>
      <c r="H692" s="23">
        <v>200000004</v>
      </c>
      <c r="I692" s="23" t="s">
        <v>539</v>
      </c>
      <c r="J692" s="23">
        <v>200000000</v>
      </c>
      <c r="K692" s="23"/>
      <c r="L692" s="23" t="s">
        <v>538</v>
      </c>
      <c r="M692" s="23" t="s">
        <v>540</v>
      </c>
      <c r="N692" s="23" t="s">
        <v>541</v>
      </c>
      <c r="O692" s="23" t="s">
        <v>347</v>
      </c>
      <c r="P692" s="23" t="s">
        <v>817</v>
      </c>
      <c r="Q692" s="23">
        <v>50</v>
      </c>
      <c r="R692" s="26">
        <v>41631.833333333336</v>
      </c>
      <c r="S692" s="23">
        <v>794508</v>
      </c>
      <c r="T692" s="23" t="s">
        <v>280</v>
      </c>
      <c r="U692" s="23" t="s">
        <v>282</v>
      </c>
      <c r="V692" s="23" t="s">
        <v>1700</v>
      </c>
      <c r="W692" s="23">
        <v>41632</v>
      </c>
      <c r="X692" s="23" t="s">
        <v>181</v>
      </c>
      <c r="Y692" s="23"/>
      <c r="Z692" s="23">
        <v>794508</v>
      </c>
      <c r="AA692" s="23">
        <v>41632</v>
      </c>
      <c r="AB692" s="23">
        <v>794508</v>
      </c>
    </row>
    <row r="693" spans="1:28" x14ac:dyDescent="0.25">
      <c r="A693" s="23" t="s">
        <v>1310</v>
      </c>
      <c r="B693" s="23">
        <v>200000000</v>
      </c>
      <c r="C693" s="26">
        <v>41871.296400462961</v>
      </c>
      <c r="D693" s="26">
        <v>41933.542962962965</v>
      </c>
      <c r="E693" s="26"/>
      <c r="F693" s="23">
        <v>0</v>
      </c>
      <c r="G693" s="23">
        <v>1</v>
      </c>
      <c r="H693" s="23">
        <v>200000000</v>
      </c>
      <c r="I693" s="23" t="s">
        <v>1311</v>
      </c>
      <c r="J693" s="23">
        <v>200000001</v>
      </c>
      <c r="K693" s="23"/>
      <c r="L693" s="23" t="s">
        <v>1310</v>
      </c>
      <c r="M693" s="23" t="s">
        <v>444</v>
      </c>
      <c r="N693" s="23" t="s">
        <v>395</v>
      </c>
      <c r="O693" s="23" t="s">
        <v>322</v>
      </c>
      <c r="P693" s="23" t="s">
        <v>1312</v>
      </c>
      <c r="Q693" s="23"/>
      <c r="R693" s="26"/>
      <c r="S693" s="23">
        <v>22553.65</v>
      </c>
      <c r="T693" s="23" t="s">
        <v>281</v>
      </c>
      <c r="U693" s="23" t="s">
        <v>283</v>
      </c>
      <c r="V693" s="23" t="s">
        <v>1698</v>
      </c>
      <c r="W693" s="23"/>
      <c r="X693" s="23" t="s">
        <v>185</v>
      </c>
      <c r="Y693" s="23">
        <v>22553.65</v>
      </c>
      <c r="Z693" s="23"/>
      <c r="AA693" s="23"/>
      <c r="AB693" s="23">
        <v>-22553.65</v>
      </c>
    </row>
    <row r="694" spans="1:28" x14ac:dyDescent="0.25">
      <c r="A694" s="23" t="s">
        <v>565</v>
      </c>
      <c r="B694" s="23">
        <v>200000000</v>
      </c>
      <c r="C694" s="26">
        <v>41855.281226851854</v>
      </c>
      <c r="D694" s="26">
        <v>41933.543090277781</v>
      </c>
      <c r="E694" s="26"/>
      <c r="F694" s="23">
        <v>0</v>
      </c>
      <c r="G694" s="23">
        <v>1</v>
      </c>
      <c r="H694" s="23">
        <v>200000000</v>
      </c>
      <c r="I694" s="23" t="s">
        <v>785</v>
      </c>
      <c r="J694" s="23">
        <v>200000001</v>
      </c>
      <c r="K694" s="23"/>
      <c r="L694" s="23" t="s">
        <v>565</v>
      </c>
      <c r="M694" s="23" t="s">
        <v>566</v>
      </c>
      <c r="N694" s="23"/>
      <c r="O694" s="23"/>
      <c r="P694" s="23" t="s">
        <v>786</v>
      </c>
      <c r="Q694" s="23">
        <v>100</v>
      </c>
      <c r="R694" s="26">
        <v>41735.833333333336</v>
      </c>
      <c r="S694" s="23">
        <v>23500</v>
      </c>
      <c r="T694" s="23" t="s">
        <v>281</v>
      </c>
      <c r="U694" s="23" t="s">
        <v>283</v>
      </c>
      <c r="V694" s="23" t="s">
        <v>1698</v>
      </c>
      <c r="W694" s="23">
        <v>41736</v>
      </c>
      <c r="X694" s="23" t="s">
        <v>185</v>
      </c>
      <c r="Y694" s="23">
        <v>23500</v>
      </c>
      <c r="Z694" s="23"/>
      <c r="AA694" s="23">
        <v>41736</v>
      </c>
      <c r="AB694" s="23">
        <v>-23500</v>
      </c>
    </row>
    <row r="695" spans="1:28" x14ac:dyDescent="0.25">
      <c r="A695" s="23" t="s">
        <v>1035</v>
      </c>
      <c r="B695" s="23">
        <v>200000001</v>
      </c>
      <c r="C695" s="26">
        <v>41866.49763888889</v>
      </c>
      <c r="D695" s="26">
        <v>41933.569444444445</v>
      </c>
      <c r="E695" s="26"/>
      <c r="F695" s="23">
        <v>0</v>
      </c>
      <c r="G695" s="23">
        <v>1</v>
      </c>
      <c r="H695" s="23">
        <v>200000003</v>
      </c>
      <c r="I695" s="23" t="s">
        <v>2422</v>
      </c>
      <c r="J695" s="23">
        <v>200000000</v>
      </c>
      <c r="K695" s="23"/>
      <c r="L695" s="23" t="s">
        <v>1035</v>
      </c>
      <c r="M695" s="23" t="s">
        <v>1036</v>
      </c>
      <c r="N695" s="23"/>
      <c r="O695" s="23"/>
      <c r="P695" s="23" t="s">
        <v>1037</v>
      </c>
      <c r="Q695" s="23"/>
      <c r="R695" s="26">
        <v>41828.833333333336</v>
      </c>
      <c r="S695" s="23">
        <v>6100</v>
      </c>
      <c r="T695" s="23" t="s">
        <v>280</v>
      </c>
      <c r="U695" s="23" t="s">
        <v>282</v>
      </c>
      <c r="V695" s="23" t="s">
        <v>1699</v>
      </c>
      <c r="W695" s="23">
        <v>41829</v>
      </c>
      <c r="X695" s="23" t="s">
        <v>181</v>
      </c>
      <c r="Y695" s="23"/>
      <c r="Z695" s="23">
        <v>6100</v>
      </c>
      <c r="AA695" s="23">
        <v>41829</v>
      </c>
      <c r="AB695" s="23">
        <v>6100</v>
      </c>
    </row>
    <row r="696" spans="1:28" x14ac:dyDescent="0.25">
      <c r="A696" s="23" t="s">
        <v>500</v>
      </c>
      <c r="B696" s="23">
        <v>200000001</v>
      </c>
      <c r="C696" s="26">
        <v>41827.484305555554</v>
      </c>
      <c r="D696" s="26">
        <v>41933.569710648146</v>
      </c>
      <c r="E696" s="26"/>
      <c r="F696" s="23">
        <v>0</v>
      </c>
      <c r="G696" s="23">
        <v>1</v>
      </c>
      <c r="H696" s="23">
        <v>200000000</v>
      </c>
      <c r="I696" s="23" t="s">
        <v>1921</v>
      </c>
      <c r="J696" s="23">
        <v>200000000</v>
      </c>
      <c r="K696" s="23"/>
      <c r="L696" s="23" t="s">
        <v>500</v>
      </c>
      <c r="M696" s="23" t="s">
        <v>383</v>
      </c>
      <c r="N696" s="23" t="s">
        <v>501</v>
      </c>
      <c r="O696" s="23" t="s">
        <v>260</v>
      </c>
      <c r="P696" s="23" t="s">
        <v>740</v>
      </c>
      <c r="Q696" s="23"/>
      <c r="R696" s="26">
        <v>42093.833333333336</v>
      </c>
      <c r="S696" s="23">
        <v>16000</v>
      </c>
      <c r="T696" s="23" t="s">
        <v>280</v>
      </c>
      <c r="U696" s="23" t="s">
        <v>282</v>
      </c>
      <c r="V696" s="23" t="s">
        <v>1698</v>
      </c>
      <c r="W696" s="23">
        <v>42094</v>
      </c>
      <c r="X696" s="23" t="s">
        <v>181</v>
      </c>
      <c r="Y696" s="23"/>
      <c r="Z696" s="23">
        <v>16000</v>
      </c>
      <c r="AA696" s="23">
        <v>42094</v>
      </c>
      <c r="AB696" s="23">
        <v>16000</v>
      </c>
    </row>
    <row r="697" spans="1:28" x14ac:dyDescent="0.25">
      <c r="A697" s="23" t="s">
        <v>2433</v>
      </c>
      <c r="B697" s="23">
        <v>200000000</v>
      </c>
      <c r="C697" s="26">
        <v>41887.531076388892</v>
      </c>
      <c r="D697" s="26">
        <v>41933.542905092596</v>
      </c>
      <c r="E697" s="26"/>
      <c r="F697" s="23">
        <v>0</v>
      </c>
      <c r="G697" s="23">
        <v>1</v>
      </c>
      <c r="H697" s="23">
        <v>200000003</v>
      </c>
      <c r="I697" s="23" t="s">
        <v>2434</v>
      </c>
      <c r="J697" s="23">
        <v>200000001</v>
      </c>
      <c r="K697" s="23"/>
      <c r="L697" s="23" t="s">
        <v>2433</v>
      </c>
      <c r="M697" s="23" t="s">
        <v>1227</v>
      </c>
      <c r="N697" s="23" t="s">
        <v>406</v>
      </c>
      <c r="O697" s="23" t="s">
        <v>253</v>
      </c>
      <c r="P697" s="23" t="s">
        <v>2675</v>
      </c>
      <c r="Q697" s="23"/>
      <c r="R697" s="26">
        <v>41920.833333333336</v>
      </c>
      <c r="S697" s="23">
        <v>13926</v>
      </c>
      <c r="T697" s="23" t="s">
        <v>281</v>
      </c>
      <c r="U697" s="23" t="s">
        <v>283</v>
      </c>
      <c r="V697" s="23" t="s">
        <v>1699</v>
      </c>
      <c r="W697" s="23">
        <v>41921</v>
      </c>
      <c r="X697" s="23" t="s">
        <v>185</v>
      </c>
      <c r="Y697" s="23">
        <v>13926</v>
      </c>
      <c r="Z697" s="23"/>
      <c r="AA697" s="23">
        <v>41921</v>
      </c>
      <c r="AB697" s="23">
        <v>-13926</v>
      </c>
    </row>
    <row r="698" spans="1:28" x14ac:dyDescent="0.25">
      <c r="A698" s="23" t="s">
        <v>3000</v>
      </c>
      <c r="B698" s="23">
        <v>200000001</v>
      </c>
      <c r="C698" s="26">
        <v>41943.226539351854</v>
      </c>
      <c r="D698" s="26">
        <v>41943.226539351854</v>
      </c>
      <c r="E698" s="26"/>
      <c r="F698" s="23">
        <v>0</v>
      </c>
      <c r="G698" s="23">
        <v>1</v>
      </c>
      <c r="H698" s="23">
        <v>200000000</v>
      </c>
      <c r="I698" s="23" t="s">
        <v>3001</v>
      </c>
      <c r="J698" s="23">
        <v>200000000</v>
      </c>
      <c r="K698" s="23"/>
      <c r="L698" s="23" t="s">
        <v>3000</v>
      </c>
      <c r="M698" s="23" t="s">
        <v>3002</v>
      </c>
      <c r="N698" s="23" t="s">
        <v>3003</v>
      </c>
      <c r="O698" s="23" t="s">
        <v>3004</v>
      </c>
      <c r="P698" s="23" t="s">
        <v>3005</v>
      </c>
      <c r="Q698" s="23"/>
      <c r="R698" s="26">
        <v>41931.833333333336</v>
      </c>
      <c r="S698" s="23">
        <v>252446.94</v>
      </c>
      <c r="T698" s="23" t="s">
        <v>280</v>
      </c>
      <c r="U698" s="23" t="s">
        <v>282</v>
      </c>
      <c r="V698" s="23" t="s">
        <v>1698</v>
      </c>
      <c r="W698" s="23">
        <v>41932</v>
      </c>
      <c r="X698" s="23" t="s">
        <v>181</v>
      </c>
      <c r="Y698" s="23"/>
      <c r="Z698" s="23">
        <v>252446.94</v>
      </c>
      <c r="AA698" s="23">
        <v>41932</v>
      </c>
      <c r="AB698" s="23">
        <v>252446.94</v>
      </c>
    </row>
    <row r="699" spans="1:28" x14ac:dyDescent="0.25">
      <c r="A699" s="23" t="s">
        <v>427</v>
      </c>
      <c r="B699" s="23">
        <v>200000004</v>
      </c>
      <c r="C699" s="26">
        <v>41856.478900462964</v>
      </c>
      <c r="D699" s="26">
        <v>41933.569479166668</v>
      </c>
      <c r="E699" s="26"/>
      <c r="F699" s="23">
        <v>0</v>
      </c>
      <c r="G699" s="23">
        <v>1</v>
      </c>
      <c r="H699" s="23">
        <v>200000003</v>
      </c>
      <c r="I699" s="23" t="s">
        <v>428</v>
      </c>
      <c r="J699" s="23">
        <v>200000001</v>
      </c>
      <c r="K699" s="23"/>
      <c r="L699" s="23" t="s">
        <v>427</v>
      </c>
      <c r="M699" s="23" t="s">
        <v>429</v>
      </c>
      <c r="N699" s="23"/>
      <c r="O699" s="23"/>
      <c r="P699" s="23" t="s">
        <v>849</v>
      </c>
      <c r="Q699" s="23"/>
      <c r="R699" s="26"/>
      <c r="S699" s="23">
        <v>1000</v>
      </c>
      <c r="T699" s="23" t="s">
        <v>281</v>
      </c>
      <c r="U699" s="23" t="s">
        <v>285</v>
      </c>
      <c r="V699" s="23" t="s">
        <v>1699</v>
      </c>
      <c r="W699" s="23"/>
      <c r="X699" s="23" t="s">
        <v>195</v>
      </c>
      <c r="Y699" s="23">
        <v>1000</v>
      </c>
      <c r="Z699" s="23"/>
      <c r="AA699" s="23"/>
      <c r="AB699" s="23">
        <v>-1000</v>
      </c>
    </row>
    <row r="700" spans="1:28" x14ac:dyDescent="0.25">
      <c r="A700" s="23" t="s">
        <v>3479</v>
      </c>
      <c r="B700" s="23">
        <v>200000000</v>
      </c>
      <c r="C700" s="26">
        <v>41957.461377314816</v>
      </c>
      <c r="D700" s="26">
        <v>41957.461377314816</v>
      </c>
      <c r="E700" s="26"/>
      <c r="F700" s="23">
        <v>0</v>
      </c>
      <c r="G700" s="23">
        <v>1</v>
      </c>
      <c r="H700" s="23">
        <v>200000003</v>
      </c>
      <c r="I700" s="23" t="s">
        <v>3480</v>
      </c>
      <c r="J700" s="23">
        <v>200000001</v>
      </c>
      <c r="K700" s="23"/>
      <c r="L700" s="23" t="s">
        <v>3479</v>
      </c>
      <c r="M700" s="23" t="s">
        <v>3481</v>
      </c>
      <c r="N700" s="23" t="s">
        <v>395</v>
      </c>
      <c r="O700" s="23" t="s">
        <v>322</v>
      </c>
      <c r="P700" s="23" t="s">
        <v>3501</v>
      </c>
      <c r="Q700" s="23"/>
      <c r="R700" s="26">
        <v>41988.833333333336</v>
      </c>
      <c r="S700" s="23">
        <v>1680</v>
      </c>
      <c r="T700" s="23" t="s">
        <v>281</v>
      </c>
      <c r="U700" s="23" t="s">
        <v>283</v>
      </c>
      <c r="V700" s="23" t="s">
        <v>1699</v>
      </c>
      <c r="W700" s="23">
        <v>41989</v>
      </c>
      <c r="X700" s="23" t="s">
        <v>185</v>
      </c>
      <c r="Y700" s="23">
        <v>1680</v>
      </c>
      <c r="Z700" s="23"/>
      <c r="AA700" s="23">
        <v>41989</v>
      </c>
      <c r="AB700" s="23">
        <v>-1680</v>
      </c>
    </row>
    <row r="701" spans="1:28" x14ac:dyDescent="0.25">
      <c r="A701" s="23" t="s">
        <v>1648</v>
      </c>
      <c r="B701" s="23">
        <v>200000001</v>
      </c>
      <c r="C701" s="26">
        <v>41870.51699074074</v>
      </c>
      <c r="D701" s="26">
        <v>41933.569432870368</v>
      </c>
      <c r="E701" s="26"/>
      <c r="F701" s="23">
        <v>0</v>
      </c>
      <c r="G701" s="23">
        <v>1</v>
      </c>
      <c r="H701" s="23">
        <v>200000000</v>
      </c>
      <c r="I701" s="23" t="s">
        <v>1649</v>
      </c>
      <c r="J701" s="23">
        <v>200000000</v>
      </c>
      <c r="K701" s="23"/>
      <c r="L701" s="23" t="s">
        <v>1648</v>
      </c>
      <c r="M701" s="23" t="s">
        <v>383</v>
      </c>
      <c r="N701" s="23" t="s">
        <v>469</v>
      </c>
      <c r="O701" s="23" t="s">
        <v>279</v>
      </c>
      <c r="P701" s="23" t="s">
        <v>1650</v>
      </c>
      <c r="Q701" s="23"/>
      <c r="R701" s="26">
        <v>41850.833333333336</v>
      </c>
      <c r="S701" s="23">
        <v>15930</v>
      </c>
      <c r="T701" s="23" t="s">
        <v>280</v>
      </c>
      <c r="U701" s="23" t="s">
        <v>282</v>
      </c>
      <c r="V701" s="23" t="s">
        <v>1698</v>
      </c>
      <c r="W701" s="23">
        <v>41851</v>
      </c>
      <c r="X701" s="23" t="s">
        <v>181</v>
      </c>
      <c r="Y701" s="23"/>
      <c r="Z701" s="23">
        <v>15930</v>
      </c>
      <c r="AA701" s="23">
        <v>41851</v>
      </c>
      <c r="AB701" s="23">
        <v>15930</v>
      </c>
    </row>
    <row r="702" spans="1:28" x14ac:dyDescent="0.25">
      <c r="A702" s="23" t="s">
        <v>1539</v>
      </c>
      <c r="B702" s="23">
        <v>200000002</v>
      </c>
      <c r="C702" s="26">
        <v>41876.287175925929</v>
      </c>
      <c r="D702" s="26">
        <v>41933.569409722222</v>
      </c>
      <c r="E702" s="26"/>
      <c r="F702" s="23">
        <v>0</v>
      </c>
      <c r="G702" s="23">
        <v>1</v>
      </c>
      <c r="H702" s="23">
        <v>200000003</v>
      </c>
      <c r="I702" s="23" t="s">
        <v>1540</v>
      </c>
      <c r="J702" s="23">
        <v>200000001</v>
      </c>
      <c r="K702" s="23"/>
      <c r="L702" s="23" t="s">
        <v>1539</v>
      </c>
      <c r="M702" s="23" t="s">
        <v>1128</v>
      </c>
      <c r="N702" s="23" t="s">
        <v>436</v>
      </c>
      <c r="O702" s="23" t="s">
        <v>309</v>
      </c>
      <c r="P702" s="23" t="s">
        <v>1635</v>
      </c>
      <c r="Q702" s="23"/>
      <c r="R702" s="26"/>
      <c r="S702" s="23">
        <v>4500</v>
      </c>
      <c r="T702" s="23" t="s">
        <v>281</v>
      </c>
      <c r="U702" s="23" t="s">
        <v>3593</v>
      </c>
      <c r="V702" s="23" t="s">
        <v>1699</v>
      </c>
      <c r="W702" s="23"/>
      <c r="X702" s="23" t="s">
        <v>274</v>
      </c>
      <c r="Y702" s="23">
        <v>4500</v>
      </c>
      <c r="Z702" s="23"/>
      <c r="AA702" s="23"/>
      <c r="AB702" s="23">
        <v>-4500</v>
      </c>
    </row>
    <row r="703" spans="1:28" x14ac:dyDescent="0.25">
      <c r="A703" s="23" t="s">
        <v>1421</v>
      </c>
      <c r="B703" s="23">
        <v>200000002</v>
      </c>
      <c r="C703" s="26">
        <v>41870.40587962963</v>
      </c>
      <c r="D703" s="26">
        <v>41933.569432870368</v>
      </c>
      <c r="E703" s="26"/>
      <c r="F703" s="23">
        <v>0</v>
      </c>
      <c r="G703" s="23">
        <v>1</v>
      </c>
      <c r="H703" s="23">
        <v>200000000</v>
      </c>
      <c r="I703" s="23" t="s">
        <v>1883</v>
      </c>
      <c r="J703" s="23">
        <v>200000001</v>
      </c>
      <c r="K703" s="23"/>
      <c r="L703" s="23" t="s">
        <v>1421</v>
      </c>
      <c r="M703" s="23" t="s">
        <v>1131</v>
      </c>
      <c r="N703" s="23" t="s">
        <v>937</v>
      </c>
      <c r="O703" s="23" t="s">
        <v>300</v>
      </c>
      <c r="P703" s="23" t="s">
        <v>1422</v>
      </c>
      <c r="Q703" s="23"/>
      <c r="R703" s="26">
        <v>41758.833333333336</v>
      </c>
      <c r="S703" s="23">
        <v>700000</v>
      </c>
      <c r="T703" s="23" t="s">
        <v>281</v>
      </c>
      <c r="U703" s="23" t="s">
        <v>3593</v>
      </c>
      <c r="V703" s="23" t="s">
        <v>1698</v>
      </c>
      <c r="W703" s="23">
        <v>41759</v>
      </c>
      <c r="X703" s="23" t="s">
        <v>274</v>
      </c>
      <c r="Y703" s="23">
        <v>700000</v>
      </c>
      <c r="Z703" s="23"/>
      <c r="AA703" s="23">
        <v>41759</v>
      </c>
      <c r="AB703" s="23">
        <v>-700000</v>
      </c>
    </row>
    <row r="704" spans="1:28" x14ac:dyDescent="0.25">
      <c r="A704" s="23" t="s">
        <v>2676</v>
      </c>
      <c r="B704" s="23">
        <v>200000002</v>
      </c>
      <c r="C704" s="26">
        <v>41914.580567129633</v>
      </c>
      <c r="D704" s="26">
        <v>41933.569340277776</v>
      </c>
      <c r="E704" s="26"/>
      <c r="F704" s="23">
        <v>0</v>
      </c>
      <c r="G704" s="23">
        <v>1</v>
      </c>
      <c r="H704" s="23">
        <v>200000000</v>
      </c>
      <c r="I704" s="23" t="s">
        <v>2677</v>
      </c>
      <c r="J704" s="23">
        <v>200000001</v>
      </c>
      <c r="K704" s="23"/>
      <c r="L704" s="23" t="s">
        <v>2676</v>
      </c>
      <c r="M704" s="23" t="s">
        <v>2678</v>
      </c>
      <c r="N704" s="23" t="s">
        <v>447</v>
      </c>
      <c r="O704" s="23" t="s">
        <v>294</v>
      </c>
      <c r="P704" s="23" t="s">
        <v>2679</v>
      </c>
      <c r="Q704" s="23"/>
      <c r="R704" s="26">
        <v>41815.833333333336</v>
      </c>
      <c r="S704" s="23">
        <v>17300</v>
      </c>
      <c r="T704" s="23" t="s">
        <v>281</v>
      </c>
      <c r="U704" s="23" t="s">
        <v>3593</v>
      </c>
      <c r="V704" s="23" t="s">
        <v>1698</v>
      </c>
      <c r="W704" s="23">
        <v>41816</v>
      </c>
      <c r="X704" s="23" t="s">
        <v>274</v>
      </c>
      <c r="Y704" s="23">
        <v>17300</v>
      </c>
      <c r="Z704" s="23"/>
      <c r="AA704" s="23">
        <v>41816</v>
      </c>
      <c r="AB704" s="23">
        <v>-17300</v>
      </c>
    </row>
    <row r="705" spans="1:28" x14ac:dyDescent="0.25">
      <c r="A705" s="23" t="s">
        <v>1907</v>
      </c>
      <c r="B705" s="23">
        <v>200000000</v>
      </c>
      <c r="C705" s="26">
        <v>41894.330983796295</v>
      </c>
      <c r="D705" s="26">
        <v>41933.542928240742</v>
      </c>
      <c r="E705" s="26"/>
      <c r="F705" s="23">
        <v>0</v>
      </c>
      <c r="G705" s="23">
        <v>1</v>
      </c>
      <c r="H705" s="23">
        <v>200000003</v>
      </c>
      <c r="I705" s="23" t="s">
        <v>1908</v>
      </c>
      <c r="J705" s="23">
        <v>200000001</v>
      </c>
      <c r="K705" s="23"/>
      <c r="L705" s="23" t="s">
        <v>1907</v>
      </c>
      <c r="M705" s="23" t="s">
        <v>1909</v>
      </c>
      <c r="N705" s="23" t="s">
        <v>902</v>
      </c>
      <c r="O705" s="23" t="s">
        <v>334</v>
      </c>
      <c r="P705" s="23" t="s">
        <v>1910</v>
      </c>
      <c r="Q705" s="23"/>
      <c r="R705" s="26">
        <v>41890.833333333336</v>
      </c>
      <c r="S705" s="23">
        <v>278379.02</v>
      </c>
      <c r="T705" s="23" t="s">
        <v>281</v>
      </c>
      <c r="U705" s="23" t="s">
        <v>283</v>
      </c>
      <c r="V705" s="23" t="s">
        <v>1699</v>
      </c>
      <c r="W705" s="23">
        <v>41891</v>
      </c>
      <c r="X705" s="23" t="s">
        <v>185</v>
      </c>
      <c r="Y705" s="23">
        <v>278379.02</v>
      </c>
      <c r="Z705" s="23"/>
      <c r="AA705" s="23">
        <v>41891</v>
      </c>
      <c r="AB705" s="23">
        <v>-278379.02</v>
      </c>
    </row>
    <row r="706" spans="1:28" x14ac:dyDescent="0.25">
      <c r="A706" s="23" t="s">
        <v>995</v>
      </c>
      <c r="B706" s="23">
        <v>200000000</v>
      </c>
      <c r="C706" s="26">
        <v>41950.570081018515</v>
      </c>
      <c r="D706" s="26">
        <v>41950.570081018515</v>
      </c>
      <c r="E706" s="26"/>
      <c r="F706" s="23">
        <v>0</v>
      </c>
      <c r="G706" s="23">
        <v>1</v>
      </c>
      <c r="H706" s="23">
        <v>200000000</v>
      </c>
      <c r="I706" s="23" t="s">
        <v>1403</v>
      </c>
      <c r="J706" s="23">
        <v>200000001</v>
      </c>
      <c r="K706" s="23"/>
      <c r="L706" s="23" t="s">
        <v>995</v>
      </c>
      <c r="M706" s="23" t="s">
        <v>996</v>
      </c>
      <c r="N706" s="23" t="s">
        <v>530</v>
      </c>
      <c r="O706" s="23" t="s">
        <v>293</v>
      </c>
      <c r="P706" s="23" t="s">
        <v>3324</v>
      </c>
      <c r="Q706" s="23"/>
      <c r="R706" s="26">
        <v>41945.833333333336</v>
      </c>
      <c r="S706" s="23">
        <v>5109152.93</v>
      </c>
      <c r="T706" s="23" t="s">
        <v>281</v>
      </c>
      <c r="U706" s="23" t="s">
        <v>283</v>
      </c>
      <c r="V706" s="23" t="s">
        <v>1698</v>
      </c>
      <c r="W706" s="23">
        <v>41946</v>
      </c>
      <c r="X706" s="23" t="s">
        <v>185</v>
      </c>
      <c r="Y706" s="23">
        <v>5109152.93</v>
      </c>
      <c r="Z706" s="23"/>
      <c r="AA706" s="23">
        <v>41946</v>
      </c>
      <c r="AB706" s="23">
        <v>-5109152.93</v>
      </c>
    </row>
    <row r="707" spans="1:28" x14ac:dyDescent="0.25">
      <c r="A707" s="23" t="s">
        <v>3347</v>
      </c>
      <c r="B707" s="23">
        <v>200000001</v>
      </c>
      <c r="C707" s="26">
        <v>41943.222928240742</v>
      </c>
      <c r="D707" s="26">
        <v>41950.571377314816</v>
      </c>
      <c r="E707" s="26"/>
      <c r="F707" s="23">
        <v>0</v>
      </c>
      <c r="G707" s="23">
        <v>1</v>
      </c>
      <c r="H707" s="23">
        <v>100000000</v>
      </c>
      <c r="I707" s="23" t="s">
        <v>3348</v>
      </c>
      <c r="J707" s="23">
        <v>200000000</v>
      </c>
      <c r="K707" s="23"/>
      <c r="L707" s="23" t="s">
        <v>3347</v>
      </c>
      <c r="M707" s="23" t="s">
        <v>3349</v>
      </c>
      <c r="N707" s="23" t="s">
        <v>2306</v>
      </c>
      <c r="O707" s="23" t="s">
        <v>2307</v>
      </c>
      <c r="P707" s="23" t="s">
        <v>3385</v>
      </c>
      <c r="Q707" s="23"/>
      <c r="R707" s="26">
        <v>41905.833333333336</v>
      </c>
      <c r="S707" s="23">
        <v>41030</v>
      </c>
      <c r="T707" s="23" t="s">
        <v>280</v>
      </c>
      <c r="U707" s="23" t="s">
        <v>282</v>
      </c>
      <c r="V707" s="23" t="s">
        <v>1701</v>
      </c>
      <c r="W707" s="23">
        <v>41906</v>
      </c>
      <c r="X707" s="23" t="s">
        <v>181</v>
      </c>
      <c r="Y707" s="23"/>
      <c r="Z707" s="23">
        <v>41030</v>
      </c>
      <c r="AA707" s="23">
        <v>41906</v>
      </c>
      <c r="AB707" s="23">
        <v>41030</v>
      </c>
    </row>
    <row r="708" spans="1:28" x14ac:dyDescent="0.25">
      <c r="A708" s="23" t="s">
        <v>885</v>
      </c>
      <c r="B708" s="23">
        <v>200000001</v>
      </c>
      <c r="C708" s="26">
        <v>41858.631053240744</v>
      </c>
      <c r="D708" s="26">
        <v>41933.569490740738</v>
      </c>
      <c r="E708" s="26"/>
      <c r="F708" s="23">
        <v>0</v>
      </c>
      <c r="G708" s="23">
        <v>1</v>
      </c>
      <c r="H708" s="23">
        <v>200000000</v>
      </c>
      <c r="I708" s="23"/>
      <c r="J708" s="23">
        <v>200000000</v>
      </c>
      <c r="K708" s="23"/>
      <c r="L708" s="23" t="s">
        <v>885</v>
      </c>
      <c r="M708" s="23" t="s">
        <v>886</v>
      </c>
      <c r="N708" s="23" t="s">
        <v>563</v>
      </c>
      <c r="O708" s="23" t="s">
        <v>335</v>
      </c>
      <c r="P708" s="23" t="s">
        <v>887</v>
      </c>
      <c r="Q708" s="23"/>
      <c r="R708" s="26">
        <v>42033.833333333336</v>
      </c>
      <c r="S708" s="23">
        <v>445000</v>
      </c>
      <c r="T708" s="23" t="s">
        <v>280</v>
      </c>
      <c r="U708" s="23" t="s">
        <v>282</v>
      </c>
      <c r="V708" s="23" t="s">
        <v>1698</v>
      </c>
      <c r="W708" s="23">
        <v>42034</v>
      </c>
      <c r="X708" s="23" t="s">
        <v>181</v>
      </c>
      <c r="Y708" s="23"/>
      <c r="Z708" s="23">
        <v>445000</v>
      </c>
      <c r="AA708" s="23">
        <v>42034</v>
      </c>
      <c r="AB708" s="23">
        <v>445000</v>
      </c>
    </row>
    <row r="709" spans="1:28" x14ac:dyDescent="0.25">
      <c r="A709" s="23" t="s">
        <v>2116</v>
      </c>
      <c r="B709" s="23">
        <v>200000000</v>
      </c>
      <c r="C709" s="26">
        <v>41887.544085648151</v>
      </c>
      <c r="D709" s="26">
        <v>41933.543043981481</v>
      </c>
      <c r="E709" s="26"/>
      <c r="F709" s="23">
        <v>0</v>
      </c>
      <c r="G709" s="23">
        <v>1</v>
      </c>
      <c r="H709" s="23">
        <v>200000003</v>
      </c>
      <c r="I709" s="23" t="s">
        <v>2117</v>
      </c>
      <c r="J709" s="23">
        <v>200000001</v>
      </c>
      <c r="K709" s="23"/>
      <c r="L709" s="23" t="s">
        <v>2116</v>
      </c>
      <c r="M709" s="23" t="s">
        <v>2118</v>
      </c>
      <c r="N709" s="23" t="s">
        <v>406</v>
      </c>
      <c r="O709" s="23" t="s">
        <v>253</v>
      </c>
      <c r="P709" s="23" t="s">
        <v>2486</v>
      </c>
      <c r="Q709" s="23"/>
      <c r="R709" s="26"/>
      <c r="S709" s="23">
        <v>546003</v>
      </c>
      <c r="T709" s="23" t="s">
        <v>281</v>
      </c>
      <c r="U709" s="23" t="s">
        <v>283</v>
      </c>
      <c r="V709" s="23" t="s">
        <v>1699</v>
      </c>
      <c r="W709" s="23"/>
      <c r="X709" s="23" t="s">
        <v>185</v>
      </c>
      <c r="Y709" s="23">
        <v>546003</v>
      </c>
      <c r="Z709" s="23"/>
      <c r="AA709" s="23"/>
      <c r="AB709" s="23">
        <v>-546003</v>
      </c>
    </row>
    <row r="710" spans="1:28" x14ac:dyDescent="0.25">
      <c r="A710" s="23" t="s">
        <v>3393</v>
      </c>
      <c r="B710" s="23">
        <v>200000001</v>
      </c>
      <c r="C710" s="26">
        <v>41954.4997337963</v>
      </c>
      <c r="D710" s="26">
        <v>41954.4997337963</v>
      </c>
      <c r="E710" s="26"/>
      <c r="F710" s="23">
        <v>0</v>
      </c>
      <c r="G710" s="23">
        <v>1</v>
      </c>
      <c r="H710" s="23">
        <v>200000000</v>
      </c>
      <c r="I710" s="23" t="s">
        <v>3394</v>
      </c>
      <c r="J710" s="23">
        <v>200000000</v>
      </c>
      <c r="K710" s="23"/>
      <c r="L710" s="23" t="s">
        <v>3393</v>
      </c>
      <c r="M710" s="23" t="s">
        <v>3028</v>
      </c>
      <c r="N710" s="23" t="s">
        <v>3395</v>
      </c>
      <c r="O710" s="23" t="s">
        <v>3396</v>
      </c>
      <c r="P710" s="23" t="s">
        <v>3397</v>
      </c>
      <c r="Q710" s="23"/>
      <c r="R710" s="26">
        <v>41967.833333333336</v>
      </c>
      <c r="S710" s="23">
        <v>277709</v>
      </c>
      <c r="T710" s="23" t="s">
        <v>280</v>
      </c>
      <c r="U710" s="23" t="s">
        <v>282</v>
      </c>
      <c r="V710" s="23" t="s">
        <v>1698</v>
      </c>
      <c r="W710" s="23">
        <v>41968</v>
      </c>
      <c r="X710" s="23" t="s">
        <v>181</v>
      </c>
      <c r="Y710" s="23"/>
      <c r="Z710" s="23">
        <v>277709</v>
      </c>
      <c r="AA710" s="23">
        <v>41968</v>
      </c>
      <c r="AB710" s="23">
        <v>277709</v>
      </c>
    </row>
    <row r="711" spans="1:28" x14ac:dyDescent="0.25">
      <c r="A711" s="23" t="s">
        <v>523</v>
      </c>
      <c r="B711" s="23">
        <v>200000001</v>
      </c>
      <c r="C711" s="26">
        <v>41813.470891203702</v>
      </c>
      <c r="D711" s="26">
        <v>41933.56958333333</v>
      </c>
      <c r="E711" s="26"/>
      <c r="F711" s="23">
        <v>0</v>
      </c>
      <c r="G711" s="23">
        <v>1</v>
      </c>
      <c r="H711" s="23">
        <v>200000000</v>
      </c>
      <c r="I711" s="23" t="s">
        <v>1962</v>
      </c>
      <c r="J711" s="23">
        <v>200000000</v>
      </c>
      <c r="K711" s="23"/>
      <c r="L711" s="23" t="s">
        <v>523</v>
      </c>
      <c r="M711" s="23" t="s">
        <v>524</v>
      </c>
      <c r="N711" s="23" t="s">
        <v>525</v>
      </c>
      <c r="O711" s="23" t="s">
        <v>332</v>
      </c>
      <c r="P711" s="23" t="s">
        <v>636</v>
      </c>
      <c r="Q711" s="23">
        <v>50</v>
      </c>
      <c r="R711" s="26">
        <v>41857.833333333336</v>
      </c>
      <c r="S711" s="23">
        <v>7159740</v>
      </c>
      <c r="T711" s="23" t="s">
        <v>280</v>
      </c>
      <c r="U711" s="23" t="s">
        <v>282</v>
      </c>
      <c r="V711" s="23" t="s">
        <v>1698</v>
      </c>
      <c r="W711" s="23">
        <v>41858</v>
      </c>
      <c r="X711" s="23" t="s">
        <v>181</v>
      </c>
      <c r="Y711" s="23"/>
      <c r="Z711" s="23">
        <v>7159740</v>
      </c>
      <c r="AA711" s="23">
        <v>41858</v>
      </c>
      <c r="AB711" s="23">
        <v>7159740</v>
      </c>
    </row>
    <row r="712" spans="1:28" x14ac:dyDescent="0.25">
      <c r="A712" s="23" t="s">
        <v>1640</v>
      </c>
      <c r="B712" s="23">
        <v>200000001</v>
      </c>
      <c r="C712" s="26">
        <v>41871.30296296296</v>
      </c>
      <c r="D712" s="26">
        <v>41933.569421296299</v>
      </c>
      <c r="E712" s="26"/>
      <c r="F712" s="23">
        <v>0</v>
      </c>
      <c r="G712" s="23">
        <v>1</v>
      </c>
      <c r="H712" s="23">
        <v>200000003</v>
      </c>
      <c r="I712" s="23" t="s">
        <v>1641</v>
      </c>
      <c r="J712" s="23">
        <v>200000000</v>
      </c>
      <c r="K712" s="23"/>
      <c r="L712" s="23" t="s">
        <v>1640</v>
      </c>
      <c r="M712" s="23" t="s">
        <v>444</v>
      </c>
      <c r="N712" s="23" t="s">
        <v>1642</v>
      </c>
      <c r="O712" s="23" t="s">
        <v>1643</v>
      </c>
      <c r="P712" s="23" t="s">
        <v>1644</v>
      </c>
      <c r="Q712" s="23"/>
      <c r="R712" s="26"/>
      <c r="S712" s="23">
        <v>104553</v>
      </c>
      <c r="T712" s="23" t="s">
        <v>280</v>
      </c>
      <c r="U712" s="23" t="s">
        <v>282</v>
      </c>
      <c r="V712" s="23" t="s">
        <v>1699</v>
      </c>
      <c r="W712" s="23"/>
      <c r="X712" s="23" t="s">
        <v>181</v>
      </c>
      <c r="Y712" s="23"/>
      <c r="Z712" s="23">
        <v>104553</v>
      </c>
      <c r="AA712" s="23"/>
      <c r="AB712" s="23">
        <v>104553</v>
      </c>
    </row>
    <row r="713" spans="1:28" x14ac:dyDescent="0.25">
      <c r="A713" s="23" t="s">
        <v>838</v>
      </c>
      <c r="B713" s="23">
        <v>200000001</v>
      </c>
      <c r="C713" s="26">
        <v>41808.828136574077</v>
      </c>
      <c r="D713" s="26">
        <v>41933.569502314815</v>
      </c>
      <c r="E713" s="26"/>
      <c r="F713" s="23">
        <v>0</v>
      </c>
      <c r="G713" s="23">
        <v>1</v>
      </c>
      <c r="H713" s="23">
        <v>200000000</v>
      </c>
      <c r="I713" s="23" t="s">
        <v>2095</v>
      </c>
      <c r="J713" s="23">
        <v>200000000</v>
      </c>
      <c r="K713" s="23"/>
      <c r="L713" s="23" t="s">
        <v>838</v>
      </c>
      <c r="M713" s="23" t="s">
        <v>839</v>
      </c>
      <c r="N713" s="23" t="s">
        <v>840</v>
      </c>
      <c r="O713" s="23" t="s">
        <v>254</v>
      </c>
      <c r="P713" s="23" t="s">
        <v>841</v>
      </c>
      <c r="Q713" s="23">
        <v>100</v>
      </c>
      <c r="R713" s="26">
        <v>41931.833333333336</v>
      </c>
      <c r="S713" s="23">
        <v>106200</v>
      </c>
      <c r="T713" s="23" t="s">
        <v>280</v>
      </c>
      <c r="U713" s="23" t="s">
        <v>282</v>
      </c>
      <c r="V713" s="23" t="s">
        <v>1698</v>
      </c>
      <c r="W713" s="23">
        <v>41932</v>
      </c>
      <c r="X713" s="23" t="s">
        <v>181</v>
      </c>
      <c r="Y713" s="23"/>
      <c r="Z713" s="23">
        <v>106200</v>
      </c>
      <c r="AA713" s="23">
        <v>41932</v>
      </c>
      <c r="AB713" s="23">
        <v>106200</v>
      </c>
    </row>
    <row r="714" spans="1:28" x14ac:dyDescent="0.25">
      <c r="A714" s="23" t="s">
        <v>500</v>
      </c>
      <c r="B714" s="23">
        <v>200000001</v>
      </c>
      <c r="C714" s="26">
        <v>41827.48165509259</v>
      </c>
      <c r="D714" s="26">
        <v>41933.569710648146</v>
      </c>
      <c r="E714" s="26"/>
      <c r="F714" s="23">
        <v>0</v>
      </c>
      <c r="G714" s="23">
        <v>1</v>
      </c>
      <c r="H714" s="23">
        <v>200000000</v>
      </c>
      <c r="I714" s="23" t="s">
        <v>1921</v>
      </c>
      <c r="J714" s="23">
        <v>200000000</v>
      </c>
      <c r="K714" s="23"/>
      <c r="L714" s="23" t="s">
        <v>500</v>
      </c>
      <c r="M714" s="23" t="s">
        <v>383</v>
      </c>
      <c r="N714" s="23" t="s">
        <v>501</v>
      </c>
      <c r="O714" s="23" t="s">
        <v>260</v>
      </c>
      <c r="P714" s="23" t="s">
        <v>683</v>
      </c>
      <c r="Q714" s="23"/>
      <c r="R714" s="26">
        <v>42003.833333333336</v>
      </c>
      <c r="S714" s="23">
        <v>16000</v>
      </c>
      <c r="T714" s="23" t="s">
        <v>280</v>
      </c>
      <c r="U714" s="23" t="s">
        <v>282</v>
      </c>
      <c r="V714" s="23" t="s">
        <v>1698</v>
      </c>
      <c r="W714" s="23">
        <v>42004</v>
      </c>
      <c r="X714" s="23" t="s">
        <v>181</v>
      </c>
      <c r="Y714" s="23"/>
      <c r="Z714" s="23">
        <v>16000</v>
      </c>
      <c r="AA714" s="23">
        <v>42004</v>
      </c>
      <c r="AB714" s="23">
        <v>16000</v>
      </c>
    </row>
    <row r="715" spans="1:28" x14ac:dyDescent="0.25">
      <c r="A715" s="23" t="s">
        <v>1222</v>
      </c>
      <c r="B715" s="23">
        <v>200000000</v>
      </c>
      <c r="C715" s="26">
        <v>41870.330879629626</v>
      </c>
      <c r="D715" s="26">
        <v>41933.542986111112</v>
      </c>
      <c r="E715" s="26"/>
      <c r="F715" s="23">
        <v>0</v>
      </c>
      <c r="G715" s="23">
        <v>1</v>
      </c>
      <c r="H715" s="23">
        <v>200000003</v>
      </c>
      <c r="I715" s="23" t="s">
        <v>1223</v>
      </c>
      <c r="J715" s="23">
        <v>200000001</v>
      </c>
      <c r="K715" s="23"/>
      <c r="L715" s="23" t="s">
        <v>1222</v>
      </c>
      <c r="M715" s="23" t="s">
        <v>444</v>
      </c>
      <c r="N715" s="23" t="s">
        <v>395</v>
      </c>
      <c r="O715" s="23" t="s">
        <v>322</v>
      </c>
      <c r="P715" s="23" t="s">
        <v>1224</v>
      </c>
      <c r="Q715" s="23"/>
      <c r="R715" s="26"/>
      <c r="S715" s="23">
        <v>1944</v>
      </c>
      <c r="T715" s="23" t="s">
        <v>281</v>
      </c>
      <c r="U715" s="23" t="s">
        <v>283</v>
      </c>
      <c r="V715" s="23" t="s">
        <v>1699</v>
      </c>
      <c r="W715" s="23"/>
      <c r="X715" s="23" t="s">
        <v>185</v>
      </c>
      <c r="Y715" s="23">
        <v>1944</v>
      </c>
      <c r="Z715" s="23"/>
      <c r="AA715" s="23"/>
      <c r="AB715" s="23">
        <v>-1944</v>
      </c>
    </row>
    <row r="716" spans="1:28" x14ac:dyDescent="0.25">
      <c r="A716" s="23" t="s">
        <v>1334</v>
      </c>
      <c r="B716" s="23">
        <v>200000001</v>
      </c>
      <c r="C716" s="26">
        <v>41869.51898148148</v>
      </c>
      <c r="D716" s="26">
        <v>41933.569444444445</v>
      </c>
      <c r="E716" s="26"/>
      <c r="F716" s="23">
        <v>0</v>
      </c>
      <c r="G716" s="23">
        <v>1</v>
      </c>
      <c r="H716" s="23">
        <v>200000003</v>
      </c>
      <c r="I716" s="23" t="s">
        <v>1335</v>
      </c>
      <c r="J716" s="23">
        <v>200000000</v>
      </c>
      <c r="K716" s="23"/>
      <c r="L716" s="23" t="s">
        <v>1334</v>
      </c>
      <c r="M716" s="23" t="s">
        <v>444</v>
      </c>
      <c r="N716" s="23" t="s">
        <v>1154</v>
      </c>
      <c r="O716" s="23" t="s">
        <v>1155</v>
      </c>
      <c r="P716" s="23" t="s">
        <v>1496</v>
      </c>
      <c r="Q716" s="23"/>
      <c r="R716" s="26"/>
      <c r="S716" s="23">
        <v>19934</v>
      </c>
      <c r="T716" s="23" t="s">
        <v>280</v>
      </c>
      <c r="U716" s="23" t="s">
        <v>282</v>
      </c>
      <c r="V716" s="23" t="s">
        <v>1699</v>
      </c>
      <c r="W716" s="23"/>
      <c r="X716" s="23" t="s">
        <v>181</v>
      </c>
      <c r="Y716" s="23"/>
      <c r="Z716" s="23">
        <v>19934</v>
      </c>
      <c r="AA716" s="23"/>
      <c r="AB716" s="23">
        <v>19934</v>
      </c>
    </row>
    <row r="717" spans="1:28" x14ac:dyDescent="0.25">
      <c r="A717" s="23" t="s">
        <v>680</v>
      </c>
      <c r="B717" s="23">
        <v>200000000</v>
      </c>
      <c r="C717" s="26">
        <v>41827.536215277774</v>
      </c>
      <c r="D717" s="26">
        <v>41933.543032407404</v>
      </c>
      <c r="E717" s="26"/>
      <c r="F717" s="23">
        <v>0</v>
      </c>
      <c r="G717" s="23">
        <v>1</v>
      </c>
      <c r="H717" s="23">
        <v>100000000</v>
      </c>
      <c r="I717" s="23" t="s">
        <v>2255</v>
      </c>
      <c r="J717" s="23">
        <v>200000001</v>
      </c>
      <c r="K717" s="23"/>
      <c r="L717" s="23" t="s">
        <v>680</v>
      </c>
      <c r="M717" s="23" t="s">
        <v>681</v>
      </c>
      <c r="N717" s="23" t="s">
        <v>1303</v>
      </c>
      <c r="O717" s="23" t="s">
        <v>1304</v>
      </c>
      <c r="P717" s="23" t="s">
        <v>818</v>
      </c>
      <c r="Q717" s="23"/>
      <c r="R717" s="26">
        <v>41928.833333333336</v>
      </c>
      <c r="S717" s="23">
        <v>290000</v>
      </c>
      <c r="T717" s="23" t="s">
        <v>281</v>
      </c>
      <c r="U717" s="23" t="s">
        <v>283</v>
      </c>
      <c r="V717" s="23" t="s">
        <v>1701</v>
      </c>
      <c r="W717" s="23">
        <v>41929</v>
      </c>
      <c r="X717" s="23" t="s">
        <v>185</v>
      </c>
      <c r="Y717" s="23">
        <v>290000</v>
      </c>
      <c r="Z717" s="23"/>
      <c r="AA717" s="23">
        <v>41929</v>
      </c>
      <c r="AB717" s="23">
        <v>-290000</v>
      </c>
    </row>
    <row r="718" spans="1:28" x14ac:dyDescent="0.25">
      <c r="A718" s="23" t="s">
        <v>590</v>
      </c>
      <c r="B718" s="23">
        <v>200000000</v>
      </c>
      <c r="C718" s="26">
        <v>41850.390763888892</v>
      </c>
      <c r="D718" s="26">
        <v>41933.543020833335</v>
      </c>
      <c r="E718" s="26"/>
      <c r="F718" s="23">
        <v>0</v>
      </c>
      <c r="G718" s="23">
        <v>1</v>
      </c>
      <c r="H718" s="23">
        <v>200000000</v>
      </c>
      <c r="I718" s="23" t="s">
        <v>591</v>
      </c>
      <c r="J718" s="23">
        <v>200000001</v>
      </c>
      <c r="K718" s="23"/>
      <c r="L718" s="23" t="s">
        <v>590</v>
      </c>
      <c r="M718" s="23" t="s">
        <v>592</v>
      </c>
      <c r="N718" s="23" t="s">
        <v>593</v>
      </c>
      <c r="O718" s="23" t="s">
        <v>329</v>
      </c>
      <c r="P718" s="23" t="s">
        <v>821</v>
      </c>
      <c r="Q718" s="23"/>
      <c r="R718" s="26">
        <v>41854.833333333336</v>
      </c>
      <c r="S718" s="23">
        <v>34550</v>
      </c>
      <c r="T718" s="23" t="s">
        <v>281</v>
      </c>
      <c r="U718" s="23" t="s">
        <v>283</v>
      </c>
      <c r="V718" s="23" t="s">
        <v>1698</v>
      </c>
      <c r="W718" s="23">
        <v>41855</v>
      </c>
      <c r="X718" s="23" t="s">
        <v>185</v>
      </c>
      <c r="Y718" s="23">
        <v>34550</v>
      </c>
      <c r="Z718" s="23"/>
      <c r="AA718" s="23">
        <v>41855</v>
      </c>
      <c r="AB718" s="23">
        <v>-34550</v>
      </c>
    </row>
    <row r="719" spans="1:28" x14ac:dyDescent="0.25">
      <c r="A719" s="23" t="s">
        <v>464</v>
      </c>
      <c r="B719" s="23">
        <v>200000001</v>
      </c>
      <c r="C719" s="26">
        <v>41892.377500000002</v>
      </c>
      <c r="D719" s="26">
        <v>41933.569791666669</v>
      </c>
      <c r="E719" s="26"/>
      <c r="F719" s="23">
        <v>0</v>
      </c>
      <c r="G719" s="23">
        <v>1</v>
      </c>
      <c r="H719" s="23">
        <v>200000003</v>
      </c>
      <c r="I719" s="23" t="s">
        <v>2232</v>
      </c>
      <c r="J719" s="23">
        <v>200000000</v>
      </c>
      <c r="K719" s="23"/>
      <c r="L719" s="23" t="s">
        <v>464</v>
      </c>
      <c r="M719" s="23" t="s">
        <v>465</v>
      </c>
      <c r="N719" s="23" t="s">
        <v>466</v>
      </c>
      <c r="O719" s="23" t="s">
        <v>301</v>
      </c>
      <c r="P719" s="23" t="s">
        <v>2233</v>
      </c>
      <c r="Q719" s="23"/>
      <c r="R719" s="26"/>
      <c r="S719" s="23">
        <v>80798</v>
      </c>
      <c r="T719" s="23" t="s">
        <v>280</v>
      </c>
      <c r="U719" s="23" t="s">
        <v>282</v>
      </c>
      <c r="V719" s="23" t="s">
        <v>1699</v>
      </c>
      <c r="W719" s="23"/>
      <c r="X719" s="23" t="s">
        <v>181</v>
      </c>
      <c r="Y719" s="23"/>
      <c r="Z719" s="23">
        <v>80798</v>
      </c>
      <c r="AA719" s="23"/>
      <c r="AB719" s="23">
        <v>80798</v>
      </c>
    </row>
    <row r="720" spans="1:28" x14ac:dyDescent="0.25">
      <c r="A720" s="23" t="s">
        <v>2578</v>
      </c>
      <c r="B720" s="23">
        <v>200000005</v>
      </c>
      <c r="C720" s="26">
        <v>41936.242037037038</v>
      </c>
      <c r="D720" s="26">
        <v>41936.242037037038</v>
      </c>
      <c r="E720" s="26"/>
      <c r="F720" s="23">
        <v>0</v>
      </c>
      <c r="G720" s="23">
        <v>1</v>
      </c>
      <c r="H720" s="23">
        <v>200000003</v>
      </c>
      <c r="I720" s="23" t="s">
        <v>2579</v>
      </c>
      <c r="J720" s="23">
        <v>200000000</v>
      </c>
      <c r="K720" s="23"/>
      <c r="L720" s="23" t="s">
        <v>2578</v>
      </c>
      <c r="M720" s="23" t="s">
        <v>2580</v>
      </c>
      <c r="N720" s="23" t="s">
        <v>2581</v>
      </c>
      <c r="O720" s="23" t="s">
        <v>2582</v>
      </c>
      <c r="P720" s="23" t="s">
        <v>3339</v>
      </c>
      <c r="Q720" s="23"/>
      <c r="R720" s="26">
        <v>41942.833333333336</v>
      </c>
      <c r="S720" s="23">
        <v>23</v>
      </c>
      <c r="T720" s="23" t="s">
        <v>280</v>
      </c>
      <c r="U720" s="23" t="s">
        <v>1703</v>
      </c>
      <c r="V720" s="23" t="s">
        <v>1699</v>
      </c>
      <c r="W720" s="23">
        <v>41943</v>
      </c>
      <c r="X720" s="23" t="s">
        <v>1694</v>
      </c>
      <c r="Y720" s="23"/>
      <c r="Z720" s="23">
        <v>20.7</v>
      </c>
      <c r="AA720" s="23">
        <v>41943</v>
      </c>
      <c r="AB720" s="23">
        <v>23</v>
      </c>
    </row>
    <row r="721" spans="1:28" x14ac:dyDescent="0.25">
      <c r="A721" s="23" t="s">
        <v>1038</v>
      </c>
      <c r="B721" s="23">
        <v>200000000</v>
      </c>
      <c r="C721" s="26">
        <v>41915.600057870368</v>
      </c>
      <c r="D721" s="26">
        <v>41933.542986111112</v>
      </c>
      <c r="E721" s="26"/>
      <c r="F721" s="23">
        <v>0</v>
      </c>
      <c r="G721" s="23">
        <v>1</v>
      </c>
      <c r="H721" s="23">
        <v>100000000</v>
      </c>
      <c r="I721" s="23" t="s">
        <v>2837</v>
      </c>
      <c r="J721" s="23">
        <v>200000001</v>
      </c>
      <c r="K721" s="23"/>
      <c r="L721" s="23" t="s">
        <v>1038</v>
      </c>
      <c r="M721" s="23" t="s">
        <v>1039</v>
      </c>
      <c r="N721" s="23" t="s">
        <v>530</v>
      </c>
      <c r="O721" s="23" t="s">
        <v>293</v>
      </c>
      <c r="P721" s="23" t="s">
        <v>2838</v>
      </c>
      <c r="Q721" s="23"/>
      <c r="R721" s="26">
        <v>41920.833333333336</v>
      </c>
      <c r="S721" s="23">
        <v>4740.3</v>
      </c>
      <c r="T721" s="23" t="s">
        <v>281</v>
      </c>
      <c r="U721" s="23" t="s">
        <v>283</v>
      </c>
      <c r="V721" s="23" t="s">
        <v>1701</v>
      </c>
      <c r="W721" s="23">
        <v>41921</v>
      </c>
      <c r="X721" s="23" t="s">
        <v>185</v>
      </c>
      <c r="Y721" s="23">
        <v>4740.3</v>
      </c>
      <c r="Z721" s="23"/>
      <c r="AA721" s="23">
        <v>41921</v>
      </c>
      <c r="AB721" s="23">
        <v>-4740.3</v>
      </c>
    </row>
    <row r="722" spans="1:28" x14ac:dyDescent="0.25">
      <c r="A722" s="23" t="s">
        <v>381</v>
      </c>
      <c r="B722" s="23">
        <v>200000001</v>
      </c>
      <c r="C722" s="26">
        <v>41858.595601851855</v>
      </c>
      <c r="D722" s="26">
        <v>41933.569456018522</v>
      </c>
      <c r="E722" s="26"/>
      <c r="F722" s="23">
        <v>0</v>
      </c>
      <c r="G722" s="23">
        <v>1</v>
      </c>
      <c r="H722" s="23">
        <v>200000003</v>
      </c>
      <c r="I722" s="23" t="s">
        <v>382</v>
      </c>
      <c r="J722" s="23">
        <v>200000000</v>
      </c>
      <c r="K722" s="23"/>
      <c r="L722" s="23" t="s">
        <v>381</v>
      </c>
      <c r="M722" s="23" t="s">
        <v>383</v>
      </c>
      <c r="N722" s="23" t="s">
        <v>384</v>
      </c>
      <c r="O722" s="23" t="s">
        <v>277</v>
      </c>
      <c r="P722" s="23" t="s">
        <v>499</v>
      </c>
      <c r="Q722" s="23"/>
      <c r="R722" s="26">
        <v>41982.833333333336</v>
      </c>
      <c r="S722" s="23">
        <v>37830</v>
      </c>
      <c r="T722" s="23" t="s">
        <v>280</v>
      </c>
      <c r="U722" s="23" t="s">
        <v>282</v>
      </c>
      <c r="V722" s="23" t="s">
        <v>1699</v>
      </c>
      <c r="W722" s="23">
        <v>41983</v>
      </c>
      <c r="X722" s="23" t="s">
        <v>181</v>
      </c>
      <c r="Y722" s="23"/>
      <c r="Z722" s="23">
        <v>37830</v>
      </c>
      <c r="AA722" s="23">
        <v>41983</v>
      </c>
      <c r="AB722" s="23">
        <v>37830</v>
      </c>
    </row>
    <row r="723" spans="1:28" x14ac:dyDescent="0.25">
      <c r="A723" s="23" t="s">
        <v>707</v>
      </c>
      <c r="B723" s="23">
        <v>200000000</v>
      </c>
      <c r="C723" s="26">
        <v>41857.309120370373</v>
      </c>
      <c r="D723" s="26">
        <v>41933.543009259258</v>
      </c>
      <c r="E723" s="26"/>
      <c r="F723" s="23">
        <v>0</v>
      </c>
      <c r="G723" s="23">
        <v>1</v>
      </c>
      <c r="H723" s="23">
        <v>100000000</v>
      </c>
      <c r="I723" s="23" t="s">
        <v>708</v>
      </c>
      <c r="J723" s="23">
        <v>200000001</v>
      </c>
      <c r="K723" s="23"/>
      <c r="L723" s="23" t="s">
        <v>707</v>
      </c>
      <c r="M723" s="23" t="s">
        <v>657</v>
      </c>
      <c r="N723" s="23" t="s">
        <v>709</v>
      </c>
      <c r="O723" s="23" t="s">
        <v>291</v>
      </c>
      <c r="P723" s="23" t="s">
        <v>710</v>
      </c>
      <c r="Q723" s="23"/>
      <c r="R723" s="26"/>
      <c r="S723" s="23">
        <v>24036.92</v>
      </c>
      <c r="T723" s="23" t="s">
        <v>281</v>
      </c>
      <c r="U723" s="23" t="s">
        <v>283</v>
      </c>
      <c r="V723" s="23" t="s">
        <v>1701</v>
      </c>
      <c r="W723" s="23"/>
      <c r="X723" s="23" t="s">
        <v>185</v>
      </c>
      <c r="Y723" s="23">
        <v>24036.92</v>
      </c>
      <c r="Z723" s="23"/>
      <c r="AA723" s="23"/>
      <c r="AB723" s="23">
        <v>-24036.92</v>
      </c>
    </row>
    <row r="724" spans="1:28" x14ac:dyDescent="0.25">
      <c r="A724" s="23" t="s">
        <v>700</v>
      </c>
      <c r="B724" s="23">
        <v>200000000</v>
      </c>
      <c r="C724" s="26">
        <v>41852.322870370372</v>
      </c>
      <c r="D724" s="26">
        <v>41948.265243055554</v>
      </c>
      <c r="E724" s="26"/>
      <c r="F724" s="23">
        <v>0</v>
      </c>
      <c r="G724" s="23">
        <v>1</v>
      </c>
      <c r="H724" s="23">
        <v>200000000</v>
      </c>
      <c r="I724" s="23" t="s">
        <v>701</v>
      </c>
      <c r="J724" s="23">
        <v>200000001</v>
      </c>
      <c r="K724" s="23"/>
      <c r="L724" s="23" t="s">
        <v>700</v>
      </c>
      <c r="M724" s="23" t="s">
        <v>702</v>
      </c>
      <c r="N724" s="23" t="s">
        <v>395</v>
      </c>
      <c r="O724" s="23" t="s">
        <v>322</v>
      </c>
      <c r="P724" s="23" t="s">
        <v>825</v>
      </c>
      <c r="Q724" s="23"/>
      <c r="R724" s="26">
        <v>41794.833333333336</v>
      </c>
      <c r="S724" s="23">
        <v>149442</v>
      </c>
      <c r="T724" s="23" t="s">
        <v>281</v>
      </c>
      <c r="U724" s="23" t="s">
        <v>283</v>
      </c>
      <c r="V724" s="23" t="s">
        <v>1698</v>
      </c>
      <c r="W724" s="23">
        <v>41795</v>
      </c>
      <c r="X724" s="23" t="s">
        <v>185</v>
      </c>
      <c r="Y724" s="23">
        <v>149442</v>
      </c>
      <c r="Z724" s="23"/>
      <c r="AA724" s="23">
        <v>41795</v>
      </c>
      <c r="AB724" s="23">
        <v>-149442</v>
      </c>
    </row>
    <row r="725" spans="1:28" x14ac:dyDescent="0.25">
      <c r="A725" s="23" t="s">
        <v>381</v>
      </c>
      <c r="B725" s="23">
        <v>200000001</v>
      </c>
      <c r="C725" s="26">
        <v>41858.59516203704</v>
      </c>
      <c r="D725" s="26">
        <v>41933.569456018522</v>
      </c>
      <c r="E725" s="26"/>
      <c r="F725" s="23">
        <v>0</v>
      </c>
      <c r="G725" s="23">
        <v>1</v>
      </c>
      <c r="H725" s="23">
        <v>200000003</v>
      </c>
      <c r="I725" s="23" t="s">
        <v>382</v>
      </c>
      <c r="J725" s="23">
        <v>200000000</v>
      </c>
      <c r="K725" s="23"/>
      <c r="L725" s="23" t="s">
        <v>381</v>
      </c>
      <c r="M725" s="23" t="s">
        <v>383</v>
      </c>
      <c r="N725" s="23" t="s">
        <v>384</v>
      </c>
      <c r="O725" s="23" t="s">
        <v>277</v>
      </c>
      <c r="P725" s="23" t="s">
        <v>884</v>
      </c>
      <c r="Q725" s="23"/>
      <c r="R725" s="26">
        <v>41921.833333333336</v>
      </c>
      <c r="S725" s="23">
        <v>37830</v>
      </c>
      <c r="T725" s="23" t="s">
        <v>280</v>
      </c>
      <c r="U725" s="23" t="s">
        <v>282</v>
      </c>
      <c r="V725" s="23" t="s">
        <v>1699</v>
      </c>
      <c r="W725" s="23">
        <v>41922</v>
      </c>
      <c r="X725" s="23" t="s">
        <v>181</v>
      </c>
      <c r="Y725" s="23"/>
      <c r="Z725" s="23">
        <v>37830</v>
      </c>
      <c r="AA725" s="23">
        <v>41922</v>
      </c>
      <c r="AB725" s="23">
        <v>37830</v>
      </c>
    </row>
    <row r="726" spans="1:28" x14ac:dyDescent="0.25">
      <c r="A726" s="23" t="s">
        <v>388</v>
      </c>
      <c r="B726" s="23">
        <v>200000000</v>
      </c>
      <c r="C726" s="26">
        <v>41855.279999999999</v>
      </c>
      <c r="D726" s="26">
        <v>41933.543020833335</v>
      </c>
      <c r="E726" s="26"/>
      <c r="F726" s="23">
        <v>0</v>
      </c>
      <c r="G726" s="23">
        <v>1</v>
      </c>
      <c r="H726" s="23">
        <v>200000003</v>
      </c>
      <c r="I726" s="23" t="s">
        <v>448</v>
      </c>
      <c r="J726" s="23">
        <v>200000001</v>
      </c>
      <c r="K726" s="23"/>
      <c r="L726" s="23" t="s">
        <v>388</v>
      </c>
      <c r="M726" s="23" t="s">
        <v>389</v>
      </c>
      <c r="N726" s="23" t="s">
        <v>390</v>
      </c>
      <c r="O726" s="23" t="s">
        <v>315</v>
      </c>
      <c r="P726" s="23" t="s">
        <v>391</v>
      </c>
      <c r="Q726" s="23">
        <v>100</v>
      </c>
      <c r="R726" s="26">
        <v>41879.833333333336</v>
      </c>
      <c r="S726" s="23">
        <v>1403742.69</v>
      </c>
      <c r="T726" s="23" t="s">
        <v>281</v>
      </c>
      <c r="U726" s="23" t="s">
        <v>283</v>
      </c>
      <c r="V726" s="23" t="s">
        <v>1699</v>
      </c>
      <c r="W726" s="23">
        <v>41880</v>
      </c>
      <c r="X726" s="23" t="s">
        <v>185</v>
      </c>
      <c r="Y726" s="23">
        <v>1403742.69</v>
      </c>
      <c r="Z726" s="23"/>
      <c r="AA726" s="23">
        <v>41880</v>
      </c>
      <c r="AB726" s="23">
        <v>-1403742.69</v>
      </c>
    </row>
    <row r="727" spans="1:28" x14ac:dyDescent="0.25">
      <c r="A727" s="23" t="s">
        <v>1363</v>
      </c>
      <c r="B727" s="23">
        <v>200000000</v>
      </c>
      <c r="C727" s="26">
        <v>41871.313645833332</v>
      </c>
      <c r="D727" s="26">
        <v>41933.542951388888</v>
      </c>
      <c r="E727" s="26"/>
      <c r="F727" s="23">
        <v>0</v>
      </c>
      <c r="G727" s="23">
        <v>1</v>
      </c>
      <c r="H727" s="23">
        <v>200000003</v>
      </c>
      <c r="I727" s="23" t="s">
        <v>1364</v>
      </c>
      <c r="J727" s="23">
        <v>200000001</v>
      </c>
      <c r="K727" s="23"/>
      <c r="L727" s="23" t="s">
        <v>1363</v>
      </c>
      <c r="M727" s="23" t="s">
        <v>444</v>
      </c>
      <c r="N727" s="23" t="s">
        <v>395</v>
      </c>
      <c r="O727" s="23" t="s">
        <v>322</v>
      </c>
      <c r="P727" s="23" t="s">
        <v>1365</v>
      </c>
      <c r="Q727" s="23"/>
      <c r="R727" s="26"/>
      <c r="S727" s="23">
        <v>215057.36</v>
      </c>
      <c r="T727" s="23" t="s">
        <v>281</v>
      </c>
      <c r="U727" s="23" t="s">
        <v>283</v>
      </c>
      <c r="V727" s="23" t="s">
        <v>1699</v>
      </c>
      <c r="W727" s="23"/>
      <c r="X727" s="23" t="s">
        <v>185</v>
      </c>
      <c r="Y727" s="23">
        <v>215057.36</v>
      </c>
      <c r="Z727" s="23"/>
      <c r="AA727" s="23"/>
      <c r="AB727" s="23">
        <v>-215057.36</v>
      </c>
    </row>
    <row r="728" spans="1:28" x14ac:dyDescent="0.25">
      <c r="A728" s="23" t="s">
        <v>451</v>
      </c>
      <c r="B728" s="23">
        <v>200000001</v>
      </c>
      <c r="C728" s="26">
        <v>41857.47246527778</v>
      </c>
      <c r="D728" s="26">
        <v>41933.569467592592</v>
      </c>
      <c r="E728" s="26"/>
      <c r="F728" s="23">
        <v>0</v>
      </c>
      <c r="G728" s="23">
        <v>1</v>
      </c>
      <c r="H728" s="23">
        <v>200000003</v>
      </c>
      <c r="I728" s="23" t="s">
        <v>452</v>
      </c>
      <c r="J728" s="23">
        <v>200000000</v>
      </c>
      <c r="K728" s="23"/>
      <c r="L728" s="23" t="s">
        <v>451</v>
      </c>
      <c r="M728" s="23" t="s">
        <v>444</v>
      </c>
      <c r="N728" s="23" t="s">
        <v>569</v>
      </c>
      <c r="O728" s="23" t="s">
        <v>299</v>
      </c>
      <c r="P728" s="23" t="s">
        <v>570</v>
      </c>
      <c r="Q728" s="23"/>
      <c r="R728" s="26"/>
      <c r="S728" s="23">
        <v>2280</v>
      </c>
      <c r="T728" s="23" t="s">
        <v>280</v>
      </c>
      <c r="U728" s="23" t="s">
        <v>282</v>
      </c>
      <c r="V728" s="23" t="s">
        <v>1699</v>
      </c>
      <c r="W728" s="23"/>
      <c r="X728" s="23" t="s">
        <v>181</v>
      </c>
      <c r="Y728" s="23"/>
      <c r="Z728" s="23">
        <v>2280</v>
      </c>
      <c r="AA728" s="23"/>
      <c r="AB728" s="23">
        <v>2280</v>
      </c>
    </row>
    <row r="729" spans="1:28" x14ac:dyDescent="0.25">
      <c r="A729" s="23" t="s">
        <v>845</v>
      </c>
      <c r="B729" s="23">
        <v>200000001</v>
      </c>
      <c r="C729" s="26">
        <v>41817.475613425922</v>
      </c>
      <c r="D729" s="26">
        <v>41933.569490740738</v>
      </c>
      <c r="E729" s="26"/>
      <c r="F729" s="23">
        <v>0</v>
      </c>
      <c r="G729" s="23">
        <v>1</v>
      </c>
      <c r="H729" s="23">
        <v>200000001</v>
      </c>
      <c r="I729" s="23"/>
      <c r="J729" s="23">
        <v>200000000</v>
      </c>
      <c r="K729" s="23"/>
      <c r="L729" s="23" t="s">
        <v>845</v>
      </c>
      <c r="M729" s="23" t="s">
        <v>846</v>
      </c>
      <c r="N729" s="23" t="s">
        <v>847</v>
      </c>
      <c r="O729" s="23" t="s">
        <v>345</v>
      </c>
      <c r="P729" s="23" t="s">
        <v>848</v>
      </c>
      <c r="Q729" s="23">
        <v>100</v>
      </c>
      <c r="R729" s="26">
        <v>41942.833333333336</v>
      </c>
      <c r="S729" s="23">
        <v>522250</v>
      </c>
      <c r="T729" s="23" t="s">
        <v>280</v>
      </c>
      <c r="U729" s="23" t="s">
        <v>282</v>
      </c>
      <c r="V729" s="23" t="s">
        <v>1702</v>
      </c>
      <c r="W729" s="23">
        <v>41943</v>
      </c>
      <c r="X729" s="23" t="s">
        <v>181</v>
      </c>
      <c r="Y729" s="23"/>
      <c r="Z729" s="23">
        <v>522250</v>
      </c>
      <c r="AA729" s="23">
        <v>41943</v>
      </c>
      <c r="AB729" s="23">
        <v>522250</v>
      </c>
    </row>
    <row r="730" spans="1:28" x14ac:dyDescent="0.25">
      <c r="A730" s="23" t="s">
        <v>2207</v>
      </c>
      <c r="B730" s="23">
        <v>200000002</v>
      </c>
      <c r="C730" s="26">
        <v>41880.235682870371</v>
      </c>
      <c r="D730" s="26">
        <v>41933.569398148145</v>
      </c>
      <c r="E730" s="26"/>
      <c r="F730" s="23">
        <v>0</v>
      </c>
      <c r="G730" s="23">
        <v>1</v>
      </c>
      <c r="H730" s="23">
        <v>200000000</v>
      </c>
      <c r="I730" s="23" t="s">
        <v>2208</v>
      </c>
      <c r="J730" s="23">
        <v>200000001</v>
      </c>
      <c r="K730" s="23"/>
      <c r="L730" s="23" t="s">
        <v>2207</v>
      </c>
      <c r="M730" s="23" t="s">
        <v>2209</v>
      </c>
      <c r="N730" s="23" t="s">
        <v>536</v>
      </c>
      <c r="O730" s="23" t="s">
        <v>264</v>
      </c>
      <c r="P730" s="23" t="s">
        <v>2331</v>
      </c>
      <c r="Q730" s="23"/>
      <c r="R730" s="26">
        <v>41877.833333333336</v>
      </c>
      <c r="S730" s="23">
        <v>4500</v>
      </c>
      <c r="T730" s="23" t="s">
        <v>281</v>
      </c>
      <c r="U730" s="23" t="s">
        <v>3593</v>
      </c>
      <c r="V730" s="23" t="s">
        <v>1698</v>
      </c>
      <c r="W730" s="23">
        <v>41878</v>
      </c>
      <c r="X730" s="23" t="s">
        <v>274</v>
      </c>
      <c r="Y730" s="23">
        <v>4500</v>
      </c>
      <c r="Z730" s="23"/>
      <c r="AA730" s="23">
        <v>41878</v>
      </c>
      <c r="AB730" s="23">
        <v>-4500</v>
      </c>
    </row>
    <row r="731" spans="1:28" x14ac:dyDescent="0.25">
      <c r="A731" s="23" t="s">
        <v>1851</v>
      </c>
      <c r="B731" s="23">
        <v>200000001</v>
      </c>
      <c r="C731" s="26">
        <v>41920.317361111112</v>
      </c>
      <c r="D731" s="26">
        <v>41933.56931712963</v>
      </c>
      <c r="E731" s="26"/>
      <c r="F731" s="23">
        <v>0</v>
      </c>
      <c r="G731" s="23">
        <v>1</v>
      </c>
      <c r="H731" s="23">
        <v>100000000</v>
      </c>
      <c r="I731" s="23" t="s">
        <v>1852</v>
      </c>
      <c r="J731" s="23">
        <v>200000000</v>
      </c>
      <c r="K731" s="23"/>
      <c r="L731" s="23" t="s">
        <v>1851</v>
      </c>
      <c r="M731" s="23" t="s">
        <v>1853</v>
      </c>
      <c r="N731" s="23" t="s">
        <v>395</v>
      </c>
      <c r="O731" s="23" t="s">
        <v>322</v>
      </c>
      <c r="P731" s="23" t="s">
        <v>1854</v>
      </c>
      <c r="Q731" s="23">
        <v>100</v>
      </c>
      <c r="R731" s="26">
        <v>41924.833333333336</v>
      </c>
      <c r="S731" s="23">
        <v>66316</v>
      </c>
      <c r="T731" s="23" t="s">
        <v>280</v>
      </c>
      <c r="U731" s="23" t="s">
        <v>282</v>
      </c>
      <c r="V731" s="23" t="s">
        <v>1701</v>
      </c>
      <c r="W731" s="23">
        <v>41925</v>
      </c>
      <c r="X731" s="23" t="s">
        <v>181</v>
      </c>
      <c r="Y731" s="23"/>
      <c r="Z731" s="23">
        <v>66316</v>
      </c>
      <c r="AA731" s="23">
        <v>41925</v>
      </c>
      <c r="AB731" s="23">
        <v>66316</v>
      </c>
    </row>
    <row r="732" spans="1:28" x14ac:dyDescent="0.25">
      <c r="A732" s="23" t="s">
        <v>1523</v>
      </c>
      <c r="B732" s="23">
        <v>200000001</v>
      </c>
      <c r="C732" s="26">
        <v>41872.586504629631</v>
      </c>
      <c r="D732" s="26">
        <v>41933.569409722222</v>
      </c>
      <c r="E732" s="26"/>
      <c r="F732" s="23">
        <v>0</v>
      </c>
      <c r="G732" s="23">
        <v>1</v>
      </c>
      <c r="H732" s="23">
        <v>100000000</v>
      </c>
      <c r="I732" s="23" t="s">
        <v>1524</v>
      </c>
      <c r="J732" s="23">
        <v>200000000</v>
      </c>
      <c r="K732" s="23"/>
      <c r="L732" s="23" t="s">
        <v>1523</v>
      </c>
      <c r="M732" s="23" t="s">
        <v>1525</v>
      </c>
      <c r="N732" s="23" t="s">
        <v>1526</v>
      </c>
      <c r="O732" s="23" t="s">
        <v>1527</v>
      </c>
      <c r="P732" s="23" t="s">
        <v>1528</v>
      </c>
      <c r="Q732" s="23"/>
      <c r="R732" s="26"/>
      <c r="S732" s="23">
        <v>19400</v>
      </c>
      <c r="T732" s="23" t="s">
        <v>280</v>
      </c>
      <c r="U732" s="23" t="s">
        <v>282</v>
      </c>
      <c r="V732" s="23" t="s">
        <v>1701</v>
      </c>
      <c r="W732" s="23"/>
      <c r="X732" s="23" t="s">
        <v>181</v>
      </c>
      <c r="Y732" s="23"/>
      <c r="Z732" s="23">
        <v>19400</v>
      </c>
      <c r="AA732" s="23"/>
      <c r="AB732" s="23">
        <v>19400</v>
      </c>
    </row>
    <row r="733" spans="1:28" x14ac:dyDescent="0.25">
      <c r="A733" s="23" t="s">
        <v>527</v>
      </c>
      <c r="B733" s="23">
        <v>200000002</v>
      </c>
      <c r="C733" s="26">
        <v>41850.505879629629</v>
      </c>
      <c r="D733" s="26">
        <v>41933.569548611114</v>
      </c>
      <c r="E733" s="26"/>
      <c r="F733" s="23">
        <v>0</v>
      </c>
      <c r="G733" s="23">
        <v>1</v>
      </c>
      <c r="H733" s="23">
        <v>100000000</v>
      </c>
      <c r="I733" s="23" t="s">
        <v>528</v>
      </c>
      <c r="J733" s="23">
        <v>200000001</v>
      </c>
      <c r="K733" s="23"/>
      <c r="L733" s="23" t="s">
        <v>527</v>
      </c>
      <c r="M733" s="23" t="s">
        <v>529</v>
      </c>
      <c r="N733" s="23" t="s">
        <v>770</v>
      </c>
      <c r="O733" s="23" t="s">
        <v>289</v>
      </c>
      <c r="P733" s="23" t="s">
        <v>896</v>
      </c>
      <c r="Q733" s="23"/>
      <c r="R733" s="26">
        <v>41849.833333333336</v>
      </c>
      <c r="S733" s="23">
        <v>1000</v>
      </c>
      <c r="T733" s="23" t="s">
        <v>281</v>
      </c>
      <c r="U733" s="23" t="s">
        <v>3593</v>
      </c>
      <c r="V733" s="23" t="s">
        <v>1701</v>
      </c>
      <c r="W733" s="23">
        <v>41850</v>
      </c>
      <c r="X733" s="23" t="s">
        <v>274</v>
      </c>
      <c r="Y733" s="23">
        <v>1000</v>
      </c>
      <c r="Z733" s="23"/>
      <c r="AA733" s="23">
        <v>41850</v>
      </c>
      <c r="AB733" s="23">
        <v>-1000</v>
      </c>
    </row>
    <row r="734" spans="1:28" x14ac:dyDescent="0.25">
      <c r="A734" s="23" t="s">
        <v>2408</v>
      </c>
      <c r="B734" s="23">
        <v>200000004</v>
      </c>
      <c r="C734" s="26">
        <v>41943.348078703704</v>
      </c>
      <c r="D734" s="26">
        <v>41943.348078703704</v>
      </c>
      <c r="E734" s="26"/>
      <c r="F734" s="23">
        <v>0</v>
      </c>
      <c r="G734" s="23">
        <v>1</v>
      </c>
      <c r="H734" s="23">
        <v>200000003</v>
      </c>
      <c r="I734" s="23" t="s">
        <v>2409</v>
      </c>
      <c r="J734" s="23">
        <v>200000001</v>
      </c>
      <c r="K734" s="23"/>
      <c r="L734" s="23" t="s">
        <v>2408</v>
      </c>
      <c r="M734" s="23" t="s">
        <v>2410</v>
      </c>
      <c r="N734" s="23" t="s">
        <v>3013</v>
      </c>
      <c r="O734" s="23" t="s">
        <v>3014</v>
      </c>
      <c r="P734" s="23" t="s">
        <v>3372</v>
      </c>
      <c r="Q734" s="23"/>
      <c r="R734" s="26">
        <v>41907.833333333336</v>
      </c>
      <c r="S734" s="23">
        <v>4053.7</v>
      </c>
      <c r="T734" s="23" t="s">
        <v>281</v>
      </c>
      <c r="U734" s="23" t="s">
        <v>285</v>
      </c>
      <c r="V734" s="23" t="s">
        <v>1699</v>
      </c>
      <c r="W734" s="23">
        <v>41908</v>
      </c>
      <c r="X734" s="23" t="s">
        <v>195</v>
      </c>
      <c r="Y734" s="23">
        <v>4053.7</v>
      </c>
      <c r="Z734" s="23"/>
      <c r="AA734" s="23">
        <v>41908</v>
      </c>
      <c r="AB734" s="23">
        <v>-4053.7</v>
      </c>
    </row>
    <row r="735" spans="1:28" x14ac:dyDescent="0.25">
      <c r="A735" s="23" t="s">
        <v>1375</v>
      </c>
      <c r="B735" s="23">
        <v>200000001</v>
      </c>
      <c r="C735" s="26">
        <v>41876.228391203702</v>
      </c>
      <c r="D735" s="26">
        <v>41933.569409722222</v>
      </c>
      <c r="E735" s="26"/>
      <c r="F735" s="23">
        <v>0</v>
      </c>
      <c r="G735" s="23">
        <v>1</v>
      </c>
      <c r="H735" s="23">
        <v>200000003</v>
      </c>
      <c r="I735" s="23" t="s">
        <v>1376</v>
      </c>
      <c r="J735" s="23">
        <v>200000000</v>
      </c>
      <c r="K735" s="23"/>
      <c r="L735" s="23" t="s">
        <v>1375</v>
      </c>
      <c r="M735" s="23" t="s">
        <v>1066</v>
      </c>
      <c r="N735" s="23" t="s">
        <v>436</v>
      </c>
      <c r="O735" s="23" t="s">
        <v>309</v>
      </c>
      <c r="P735" s="23" t="s">
        <v>1651</v>
      </c>
      <c r="Q735" s="23"/>
      <c r="R735" s="26">
        <v>41672.833333333336</v>
      </c>
      <c r="S735" s="23">
        <v>231206.3</v>
      </c>
      <c r="T735" s="23" t="s">
        <v>280</v>
      </c>
      <c r="U735" s="23" t="s">
        <v>282</v>
      </c>
      <c r="V735" s="23" t="s">
        <v>1699</v>
      </c>
      <c r="W735" s="23">
        <v>41673</v>
      </c>
      <c r="X735" s="23" t="s">
        <v>181</v>
      </c>
      <c r="Y735" s="23"/>
      <c r="Z735" s="23">
        <v>231206.3</v>
      </c>
      <c r="AA735" s="23">
        <v>41673</v>
      </c>
      <c r="AB735" s="23">
        <v>231206.3</v>
      </c>
    </row>
    <row r="736" spans="1:28" x14ac:dyDescent="0.25">
      <c r="A736" s="23" t="s">
        <v>627</v>
      </c>
      <c r="B736" s="23">
        <v>200000000</v>
      </c>
      <c r="C736" s="26">
        <v>41856.528564814813</v>
      </c>
      <c r="D736" s="26">
        <v>41933.543009259258</v>
      </c>
      <c r="E736" s="26"/>
      <c r="F736" s="23">
        <v>0</v>
      </c>
      <c r="G736" s="23">
        <v>1</v>
      </c>
      <c r="H736" s="23">
        <v>200000003</v>
      </c>
      <c r="I736" s="23" t="s">
        <v>628</v>
      </c>
      <c r="J736" s="23">
        <v>200000001</v>
      </c>
      <c r="K736" s="23"/>
      <c r="L736" s="23" t="s">
        <v>627</v>
      </c>
      <c r="M736" s="23" t="s">
        <v>629</v>
      </c>
      <c r="N736" s="23" t="s">
        <v>530</v>
      </c>
      <c r="O736" s="23" t="s">
        <v>293</v>
      </c>
      <c r="P736" s="23" t="s">
        <v>878</v>
      </c>
      <c r="Q736" s="23"/>
      <c r="R736" s="26"/>
      <c r="S736" s="23">
        <v>113557.12</v>
      </c>
      <c r="T736" s="23" t="s">
        <v>281</v>
      </c>
      <c r="U736" s="23" t="s">
        <v>283</v>
      </c>
      <c r="V736" s="23" t="s">
        <v>1699</v>
      </c>
      <c r="W736" s="23"/>
      <c r="X736" s="23" t="s">
        <v>185</v>
      </c>
      <c r="Y736" s="23">
        <v>113557.12</v>
      </c>
      <c r="Z736" s="23"/>
      <c r="AA736" s="23"/>
      <c r="AB736" s="23">
        <v>-113557.12</v>
      </c>
    </row>
    <row r="737" spans="1:28" x14ac:dyDescent="0.25">
      <c r="A737" s="23" t="s">
        <v>2502</v>
      </c>
      <c r="B737" s="23">
        <v>200000001</v>
      </c>
      <c r="C737" s="26">
        <v>41897.301111111112</v>
      </c>
      <c r="D737" s="26">
        <v>41933.569548611114</v>
      </c>
      <c r="E737" s="26"/>
      <c r="F737" s="23">
        <v>0</v>
      </c>
      <c r="G737" s="23">
        <v>1</v>
      </c>
      <c r="H737" s="23">
        <v>200000003</v>
      </c>
      <c r="I737" s="23" t="s">
        <v>2503</v>
      </c>
      <c r="J737" s="23">
        <v>200000000</v>
      </c>
      <c r="K737" s="23"/>
      <c r="L737" s="23" t="s">
        <v>2502</v>
      </c>
      <c r="M737" s="23" t="s">
        <v>2504</v>
      </c>
      <c r="N737" s="23" t="s">
        <v>2505</v>
      </c>
      <c r="O737" s="23" t="s">
        <v>2506</v>
      </c>
      <c r="P737" s="23" t="s">
        <v>2507</v>
      </c>
      <c r="Q737" s="23">
        <v>100</v>
      </c>
      <c r="R737" s="26">
        <v>41921.833333333336</v>
      </c>
      <c r="S737" s="23">
        <v>990000</v>
      </c>
      <c r="T737" s="23" t="s">
        <v>280</v>
      </c>
      <c r="U737" s="23" t="s">
        <v>282</v>
      </c>
      <c r="V737" s="23" t="s">
        <v>1699</v>
      </c>
      <c r="W737" s="23">
        <v>41922</v>
      </c>
      <c r="X737" s="23" t="s">
        <v>181</v>
      </c>
      <c r="Y737" s="23"/>
      <c r="Z737" s="23">
        <v>990000</v>
      </c>
      <c r="AA737" s="23">
        <v>41922</v>
      </c>
      <c r="AB737" s="23">
        <v>990000</v>
      </c>
    </row>
    <row r="738" spans="1:28" x14ac:dyDescent="0.25">
      <c r="A738" s="23" t="s">
        <v>638</v>
      </c>
      <c r="B738" s="23">
        <v>200000000</v>
      </c>
      <c r="C738" s="26">
        <v>41827.546030092592</v>
      </c>
      <c r="D738" s="26">
        <v>41956.569502314815</v>
      </c>
      <c r="E738" s="26"/>
      <c r="F738" s="23">
        <v>0</v>
      </c>
      <c r="G738" s="23">
        <v>1</v>
      </c>
      <c r="H738" s="23">
        <v>200000000</v>
      </c>
      <c r="I738" s="23" t="s">
        <v>2510</v>
      </c>
      <c r="J738" s="23">
        <v>200000001</v>
      </c>
      <c r="K738" s="23"/>
      <c r="L738" s="23" t="s">
        <v>638</v>
      </c>
      <c r="M738" s="23" t="s">
        <v>639</v>
      </c>
      <c r="N738" s="23" t="s">
        <v>946</v>
      </c>
      <c r="O738" s="23" t="s">
        <v>947</v>
      </c>
      <c r="P738" s="23" t="s">
        <v>904</v>
      </c>
      <c r="Q738" s="23"/>
      <c r="R738" s="26">
        <v>41850.833333333336</v>
      </c>
      <c r="S738" s="23">
        <v>72000</v>
      </c>
      <c r="T738" s="23" t="s">
        <v>281</v>
      </c>
      <c r="U738" s="23" t="s">
        <v>283</v>
      </c>
      <c r="V738" s="23" t="s">
        <v>1698</v>
      </c>
      <c r="W738" s="23">
        <v>41851</v>
      </c>
      <c r="X738" s="23" t="s">
        <v>185</v>
      </c>
      <c r="Y738" s="23">
        <v>72000</v>
      </c>
      <c r="Z738" s="23"/>
      <c r="AA738" s="23">
        <v>41851</v>
      </c>
      <c r="AB738" s="23">
        <v>-72000</v>
      </c>
    </row>
    <row r="739" spans="1:28" x14ac:dyDescent="0.25">
      <c r="A739" s="23" t="s">
        <v>2319</v>
      </c>
      <c r="B739" s="23">
        <v>200000001</v>
      </c>
      <c r="C739" s="26">
        <v>41915.459282407406</v>
      </c>
      <c r="D739" s="26">
        <v>41933.569340277776</v>
      </c>
      <c r="E739" s="26"/>
      <c r="F739" s="23">
        <v>0</v>
      </c>
      <c r="G739" s="23">
        <v>1</v>
      </c>
      <c r="H739" s="23">
        <v>200000003</v>
      </c>
      <c r="I739" s="23" t="s">
        <v>1233</v>
      </c>
      <c r="J739" s="23">
        <v>200000000</v>
      </c>
      <c r="K739" s="23"/>
      <c r="L739" s="23" t="s">
        <v>2319</v>
      </c>
      <c r="M739" s="23" t="s">
        <v>869</v>
      </c>
      <c r="N739" s="23" t="s">
        <v>870</v>
      </c>
      <c r="O739" s="23" t="s">
        <v>306</v>
      </c>
      <c r="P739" s="23" t="s">
        <v>2320</v>
      </c>
      <c r="Q739" s="23"/>
      <c r="R739" s="26">
        <v>41882.833333333336</v>
      </c>
      <c r="S739" s="23">
        <v>6634.44</v>
      </c>
      <c r="T739" s="23" t="s">
        <v>280</v>
      </c>
      <c r="U739" s="23" t="s">
        <v>282</v>
      </c>
      <c r="V739" s="23" t="s">
        <v>1699</v>
      </c>
      <c r="W739" s="23">
        <v>41883</v>
      </c>
      <c r="X739" s="23" t="s">
        <v>181</v>
      </c>
      <c r="Y739" s="23"/>
      <c r="Z739" s="23">
        <v>6634.44</v>
      </c>
      <c r="AA739" s="23">
        <v>41883</v>
      </c>
      <c r="AB739" s="23">
        <v>6634.44</v>
      </c>
    </row>
    <row r="740" spans="1:28" x14ac:dyDescent="0.25">
      <c r="A740" s="23" t="s">
        <v>834</v>
      </c>
      <c r="B740" s="23"/>
      <c r="C740" s="26">
        <v>41809.498761574076</v>
      </c>
      <c r="D740" s="26">
        <v>41933.569502314815</v>
      </c>
      <c r="E740" s="26"/>
      <c r="F740" s="23">
        <v>0</v>
      </c>
      <c r="G740" s="23">
        <v>1</v>
      </c>
      <c r="H740" s="23">
        <v>200000000</v>
      </c>
      <c r="I740" s="23" t="s">
        <v>2651</v>
      </c>
      <c r="J740" s="23">
        <v>200000000</v>
      </c>
      <c r="K740" s="23"/>
      <c r="L740" s="23" t="s">
        <v>834</v>
      </c>
      <c r="M740" s="23" t="s">
        <v>417</v>
      </c>
      <c r="N740" s="23" t="s">
        <v>373</v>
      </c>
      <c r="O740" s="23" t="s">
        <v>337</v>
      </c>
      <c r="P740" s="23" t="s">
        <v>835</v>
      </c>
      <c r="Q740" s="23"/>
      <c r="R740" s="26">
        <v>41849.833333333336</v>
      </c>
      <c r="S740" s="23">
        <v>110400</v>
      </c>
      <c r="T740" s="23" t="s">
        <v>280</v>
      </c>
      <c r="U740" s="23"/>
      <c r="V740" s="23" t="s">
        <v>1698</v>
      </c>
      <c r="W740" s="23">
        <v>41850</v>
      </c>
      <c r="X740" s="23"/>
      <c r="Y740" s="23"/>
      <c r="Z740" s="23"/>
      <c r="AA740" s="23">
        <v>41850</v>
      </c>
      <c r="AB740" s="23">
        <v>110400</v>
      </c>
    </row>
    <row r="741" spans="1:28" x14ac:dyDescent="0.25">
      <c r="A741" s="23" t="s">
        <v>551</v>
      </c>
      <c r="B741" s="23">
        <v>200000000</v>
      </c>
      <c r="C741" s="26">
        <v>41915.720590277779</v>
      </c>
      <c r="D741" s="26">
        <v>41933.543275462966</v>
      </c>
      <c r="E741" s="26"/>
      <c r="F741" s="23">
        <v>0</v>
      </c>
      <c r="G741" s="23">
        <v>1</v>
      </c>
      <c r="H741" s="23">
        <v>200000000</v>
      </c>
      <c r="I741" s="23" t="s">
        <v>1918</v>
      </c>
      <c r="J741" s="23">
        <v>200000001</v>
      </c>
      <c r="K741" s="23"/>
      <c r="L741" s="23" t="s">
        <v>551</v>
      </c>
      <c r="M741" s="23" t="s">
        <v>553</v>
      </c>
      <c r="N741" s="23" t="s">
        <v>554</v>
      </c>
      <c r="O741" s="23" t="s">
        <v>257</v>
      </c>
      <c r="P741" s="23" t="s">
        <v>1919</v>
      </c>
      <c r="Q741" s="23"/>
      <c r="R741" s="26">
        <v>41758.833333333336</v>
      </c>
      <c r="S741" s="23">
        <v>873373.1</v>
      </c>
      <c r="T741" s="23" t="s">
        <v>281</v>
      </c>
      <c r="U741" s="23" t="s">
        <v>283</v>
      </c>
      <c r="V741" s="23" t="s">
        <v>1698</v>
      </c>
      <c r="W741" s="23">
        <v>41759</v>
      </c>
      <c r="X741" s="23" t="s">
        <v>185</v>
      </c>
      <c r="Y741" s="23">
        <v>873373.1</v>
      </c>
      <c r="Z741" s="23"/>
      <c r="AA741" s="23">
        <v>41759</v>
      </c>
      <c r="AB741" s="23">
        <v>-873373.1</v>
      </c>
    </row>
    <row r="742" spans="1:28" x14ac:dyDescent="0.25">
      <c r="A742" s="23" t="s">
        <v>1394</v>
      </c>
      <c r="B742" s="23">
        <v>200000000</v>
      </c>
      <c r="C742" s="26">
        <v>41872.483368055553</v>
      </c>
      <c r="D742" s="26">
        <v>41933.542951388888</v>
      </c>
      <c r="E742" s="26"/>
      <c r="F742" s="23">
        <v>0</v>
      </c>
      <c r="G742" s="23">
        <v>1</v>
      </c>
      <c r="H742" s="23">
        <v>200000000</v>
      </c>
      <c r="I742" s="23" t="s">
        <v>1395</v>
      </c>
      <c r="J742" s="23">
        <v>200000001</v>
      </c>
      <c r="K742" s="23"/>
      <c r="L742" s="23" t="s">
        <v>1394</v>
      </c>
      <c r="M742" s="23" t="s">
        <v>1396</v>
      </c>
      <c r="N742" s="23" t="s">
        <v>530</v>
      </c>
      <c r="O742" s="23" t="s">
        <v>293</v>
      </c>
      <c r="P742" s="23" t="s">
        <v>1420</v>
      </c>
      <c r="Q742" s="23"/>
      <c r="R742" s="26">
        <v>41893.833333333336</v>
      </c>
      <c r="S742" s="23">
        <v>193220.05</v>
      </c>
      <c r="T742" s="23" t="s">
        <v>281</v>
      </c>
      <c r="U742" s="23" t="s">
        <v>283</v>
      </c>
      <c r="V742" s="23" t="s">
        <v>1698</v>
      </c>
      <c r="W742" s="23">
        <v>41894</v>
      </c>
      <c r="X742" s="23" t="s">
        <v>185</v>
      </c>
      <c r="Y742" s="23">
        <v>193220.05</v>
      </c>
      <c r="Z742" s="23"/>
      <c r="AA742" s="23">
        <v>41894</v>
      </c>
      <c r="AB742" s="23">
        <v>-193220.05</v>
      </c>
    </row>
    <row r="743" spans="1:28" x14ac:dyDescent="0.25">
      <c r="A743" s="23" t="s">
        <v>2220</v>
      </c>
      <c r="B743" s="23">
        <v>200000000</v>
      </c>
      <c r="C743" s="26">
        <v>41908.284328703703</v>
      </c>
      <c r="D743" s="26">
        <v>41933.542870370373</v>
      </c>
      <c r="E743" s="26"/>
      <c r="F743" s="23">
        <v>0</v>
      </c>
      <c r="G743" s="23">
        <v>1</v>
      </c>
      <c r="H743" s="23">
        <v>200000003</v>
      </c>
      <c r="I743" s="23" t="s">
        <v>2221</v>
      </c>
      <c r="J743" s="23">
        <v>200000001</v>
      </c>
      <c r="K743" s="23"/>
      <c r="L743" s="23" t="s">
        <v>2220</v>
      </c>
      <c r="M743" s="23" t="s">
        <v>2222</v>
      </c>
      <c r="N743" s="23" t="s">
        <v>377</v>
      </c>
      <c r="O743" s="23" t="s">
        <v>341</v>
      </c>
      <c r="P743" s="23" t="s">
        <v>2223</v>
      </c>
      <c r="Q743" s="23"/>
      <c r="R743" s="26">
        <v>41934.833333333336</v>
      </c>
      <c r="S743" s="23">
        <v>168000</v>
      </c>
      <c r="T743" s="23" t="s">
        <v>281</v>
      </c>
      <c r="U743" s="23" t="s">
        <v>283</v>
      </c>
      <c r="V743" s="23" t="s">
        <v>1699</v>
      </c>
      <c r="W743" s="23">
        <v>41935</v>
      </c>
      <c r="X743" s="23" t="s">
        <v>185</v>
      </c>
      <c r="Y743" s="23">
        <v>168000</v>
      </c>
      <c r="Z743" s="23"/>
      <c r="AA743" s="23">
        <v>41935</v>
      </c>
      <c r="AB743" s="23">
        <v>-168000</v>
      </c>
    </row>
    <row r="744" spans="1:28" x14ac:dyDescent="0.25">
      <c r="A744" s="23" t="s">
        <v>644</v>
      </c>
      <c r="B744" s="23">
        <v>200000005</v>
      </c>
      <c r="C744" s="26">
        <v>41919.494791666664</v>
      </c>
      <c r="D744" s="26">
        <v>41933.569756944446</v>
      </c>
      <c r="E744" s="26"/>
      <c r="F744" s="23">
        <v>0</v>
      </c>
      <c r="G744" s="23">
        <v>1</v>
      </c>
      <c r="H744" s="23">
        <v>200000006</v>
      </c>
      <c r="I744" s="23" t="s">
        <v>645</v>
      </c>
      <c r="J744" s="23">
        <v>200000000</v>
      </c>
      <c r="K744" s="23"/>
      <c r="L744" s="23" t="s">
        <v>644</v>
      </c>
      <c r="M744" s="23" t="s">
        <v>646</v>
      </c>
      <c r="N744" s="23" t="s">
        <v>1800</v>
      </c>
      <c r="O744" s="23" t="s">
        <v>1801</v>
      </c>
      <c r="P744" s="23" t="s">
        <v>2097</v>
      </c>
      <c r="Q744" s="23"/>
      <c r="R744" s="26">
        <v>42003.833333333336</v>
      </c>
      <c r="S744" s="23">
        <v>301670</v>
      </c>
      <c r="T744" s="23" t="s">
        <v>280</v>
      </c>
      <c r="U744" s="23" t="s">
        <v>1703</v>
      </c>
      <c r="V744" s="23" t="s">
        <v>1706</v>
      </c>
      <c r="W744" s="23">
        <v>42004</v>
      </c>
      <c r="X744" s="23" t="s">
        <v>1694</v>
      </c>
      <c r="Y744" s="23"/>
      <c r="Z744" s="23">
        <v>271503</v>
      </c>
      <c r="AA744" s="23">
        <v>42004</v>
      </c>
      <c r="AB744" s="23">
        <v>301670</v>
      </c>
    </row>
    <row r="745" spans="1:28" x14ac:dyDescent="0.25">
      <c r="A745" s="23" t="s">
        <v>1968</v>
      </c>
      <c r="B745" s="23">
        <v>200000000</v>
      </c>
      <c r="C745" s="26">
        <v>41914.517384259256</v>
      </c>
      <c r="D745" s="26">
        <v>41933.54310185185</v>
      </c>
      <c r="E745" s="26"/>
      <c r="F745" s="23">
        <v>0</v>
      </c>
      <c r="G745" s="23">
        <v>1</v>
      </c>
      <c r="H745" s="23">
        <v>100000000</v>
      </c>
      <c r="I745" s="23" t="s">
        <v>1969</v>
      </c>
      <c r="J745" s="23">
        <v>200000001</v>
      </c>
      <c r="K745" s="23"/>
      <c r="L745" s="23" t="s">
        <v>1968</v>
      </c>
      <c r="M745" s="23" t="s">
        <v>1970</v>
      </c>
      <c r="N745" s="23" t="s">
        <v>1814</v>
      </c>
      <c r="O745" s="23" t="s">
        <v>1815</v>
      </c>
      <c r="P745" s="23" t="s">
        <v>2742</v>
      </c>
      <c r="Q745" s="23"/>
      <c r="R745" s="26">
        <v>41763.833333333336</v>
      </c>
      <c r="S745" s="23">
        <v>87231.23</v>
      </c>
      <c r="T745" s="23" t="s">
        <v>281</v>
      </c>
      <c r="U745" s="23" t="s">
        <v>283</v>
      </c>
      <c r="V745" s="23" t="s">
        <v>1701</v>
      </c>
      <c r="W745" s="23">
        <v>41764</v>
      </c>
      <c r="X745" s="23" t="s">
        <v>185</v>
      </c>
      <c r="Y745" s="23">
        <v>87231.23</v>
      </c>
      <c r="Z745" s="23"/>
      <c r="AA745" s="23">
        <v>41764</v>
      </c>
      <c r="AB745" s="23">
        <v>-87231.23</v>
      </c>
    </row>
    <row r="746" spans="1:28" x14ac:dyDescent="0.25">
      <c r="A746" s="23" t="s">
        <v>2676</v>
      </c>
      <c r="B746" s="23">
        <v>200000005</v>
      </c>
      <c r="C746" s="26">
        <v>41948.308715277781</v>
      </c>
      <c r="D746" s="26">
        <v>41948.308715277781</v>
      </c>
      <c r="E746" s="26"/>
      <c r="F746" s="23">
        <v>0</v>
      </c>
      <c r="G746" s="23">
        <v>1</v>
      </c>
      <c r="H746" s="23">
        <v>100000000</v>
      </c>
      <c r="I746" s="23" t="s">
        <v>2677</v>
      </c>
      <c r="J746" s="23">
        <v>200000000</v>
      </c>
      <c r="K746" s="23"/>
      <c r="L746" s="23" t="s">
        <v>2676</v>
      </c>
      <c r="M746" s="23" t="s">
        <v>2678</v>
      </c>
      <c r="N746" s="23" t="s">
        <v>1800</v>
      </c>
      <c r="O746" s="23" t="s">
        <v>1801</v>
      </c>
      <c r="P746" s="23" t="s">
        <v>3135</v>
      </c>
      <c r="Q746" s="23"/>
      <c r="R746" s="26">
        <v>42003.833333333336</v>
      </c>
      <c r="S746" s="23">
        <v>22040</v>
      </c>
      <c r="T746" s="23" t="s">
        <v>280</v>
      </c>
      <c r="U746" s="23" t="s">
        <v>1703</v>
      </c>
      <c r="V746" s="23" t="s">
        <v>1701</v>
      </c>
      <c r="W746" s="23">
        <v>42004</v>
      </c>
      <c r="X746" s="23" t="s">
        <v>1694</v>
      </c>
      <c r="Y746" s="23"/>
      <c r="Z746" s="23">
        <v>19836</v>
      </c>
      <c r="AA746" s="23">
        <v>42004</v>
      </c>
      <c r="AB746" s="23">
        <v>22040</v>
      </c>
    </row>
    <row r="747" spans="1:28" x14ac:dyDescent="0.25">
      <c r="A747" s="23" t="s">
        <v>985</v>
      </c>
      <c r="B747" s="23">
        <v>200000001</v>
      </c>
      <c r="C747" s="26">
        <v>41865.450208333335</v>
      </c>
      <c r="D747" s="26">
        <v>41934.354131944441</v>
      </c>
      <c r="E747" s="26"/>
      <c r="F747" s="23">
        <v>0</v>
      </c>
      <c r="G747" s="23">
        <v>1</v>
      </c>
      <c r="H747" s="23">
        <v>200000000</v>
      </c>
      <c r="I747" s="23" t="s">
        <v>2546</v>
      </c>
      <c r="J747" s="23">
        <v>200000000</v>
      </c>
      <c r="K747" s="23"/>
      <c r="L747" s="23" t="s">
        <v>985</v>
      </c>
      <c r="M747" s="23" t="s">
        <v>986</v>
      </c>
      <c r="N747" s="23" t="s">
        <v>501</v>
      </c>
      <c r="O747" s="23" t="s">
        <v>260</v>
      </c>
      <c r="P747" s="23" t="s">
        <v>987</v>
      </c>
      <c r="Q747" s="23"/>
      <c r="R747" s="26">
        <v>41941.833333333336</v>
      </c>
      <c r="S747" s="23">
        <v>1641550</v>
      </c>
      <c r="T747" s="23" t="s">
        <v>280</v>
      </c>
      <c r="U747" s="23" t="s">
        <v>282</v>
      </c>
      <c r="V747" s="23" t="s">
        <v>1698</v>
      </c>
      <c r="W747" s="23">
        <v>41942</v>
      </c>
      <c r="X747" s="23" t="s">
        <v>181</v>
      </c>
      <c r="Y747" s="23"/>
      <c r="Z747" s="23">
        <v>1641550</v>
      </c>
      <c r="AA747" s="23">
        <v>41942</v>
      </c>
      <c r="AB747" s="23">
        <v>1641550</v>
      </c>
    </row>
    <row r="748" spans="1:28" x14ac:dyDescent="0.25">
      <c r="A748" s="23" t="s">
        <v>949</v>
      </c>
      <c r="B748" s="23">
        <v>200000003</v>
      </c>
      <c r="C748" s="26">
        <v>41890.439722222225</v>
      </c>
      <c r="D748" s="26">
        <v>41933.569490740738</v>
      </c>
      <c r="E748" s="26"/>
      <c r="F748" s="23">
        <v>0</v>
      </c>
      <c r="G748" s="23">
        <v>1</v>
      </c>
      <c r="H748" s="23">
        <v>200000006</v>
      </c>
      <c r="I748" s="23" t="s">
        <v>2478</v>
      </c>
      <c r="J748" s="23">
        <v>200000001</v>
      </c>
      <c r="K748" s="23"/>
      <c r="L748" s="23" t="s">
        <v>949</v>
      </c>
      <c r="M748" s="23" t="s">
        <v>950</v>
      </c>
      <c r="N748" s="23"/>
      <c r="O748" s="23"/>
      <c r="P748" s="23" t="s">
        <v>2488</v>
      </c>
      <c r="Q748" s="23"/>
      <c r="R748" s="26"/>
      <c r="S748" s="23">
        <v>700</v>
      </c>
      <c r="T748" s="23" t="s">
        <v>281</v>
      </c>
      <c r="U748" s="23" t="s">
        <v>284</v>
      </c>
      <c r="V748" s="23" t="s">
        <v>1706</v>
      </c>
      <c r="W748" s="23"/>
      <c r="X748" s="23" t="s">
        <v>192</v>
      </c>
      <c r="Y748" s="23">
        <v>700</v>
      </c>
      <c r="Z748" s="23"/>
      <c r="AA748" s="23"/>
      <c r="AB748" s="23">
        <v>-700</v>
      </c>
    </row>
    <row r="749" spans="1:28" x14ac:dyDescent="0.25">
      <c r="A749" s="23" t="s">
        <v>2070</v>
      </c>
      <c r="B749" s="23">
        <v>200000005</v>
      </c>
      <c r="C749" s="26">
        <v>41948.492199074077</v>
      </c>
      <c r="D749" s="26">
        <v>41957.254953703705</v>
      </c>
      <c r="E749" s="26"/>
      <c r="F749" s="23">
        <v>0</v>
      </c>
      <c r="G749" s="23">
        <v>1</v>
      </c>
      <c r="H749" s="23">
        <v>200000006</v>
      </c>
      <c r="I749" s="23" t="s">
        <v>2071</v>
      </c>
      <c r="J749" s="23">
        <v>200000000</v>
      </c>
      <c r="K749" s="23"/>
      <c r="L749" s="23" t="s">
        <v>2070</v>
      </c>
      <c r="M749" s="23" t="s">
        <v>2072</v>
      </c>
      <c r="N749" s="23" t="s">
        <v>1800</v>
      </c>
      <c r="O749" s="23" t="s">
        <v>1801</v>
      </c>
      <c r="P749" s="23" t="s">
        <v>3164</v>
      </c>
      <c r="Q749" s="23"/>
      <c r="R749" s="26">
        <v>42002.833333333336</v>
      </c>
      <c r="S749" s="23">
        <v>25034.28</v>
      </c>
      <c r="T749" s="23" t="s">
        <v>280</v>
      </c>
      <c r="U749" s="23" t="s">
        <v>1703</v>
      </c>
      <c r="V749" s="23" t="s">
        <v>1706</v>
      </c>
      <c r="W749" s="23">
        <v>42003</v>
      </c>
      <c r="X749" s="23" t="s">
        <v>1694</v>
      </c>
      <c r="Y749" s="23"/>
      <c r="Z749" s="23">
        <v>22530.851999999999</v>
      </c>
      <c r="AA749" s="23">
        <v>42003</v>
      </c>
      <c r="AB749" s="23">
        <v>25034.28</v>
      </c>
    </row>
    <row r="750" spans="1:28" x14ac:dyDescent="0.25">
      <c r="A750" s="23" t="s">
        <v>1811</v>
      </c>
      <c r="B750" s="23">
        <v>200000000</v>
      </c>
      <c r="C750" s="26">
        <v>41913.247129629628</v>
      </c>
      <c r="D750" s="26">
        <v>41933.54315972222</v>
      </c>
      <c r="E750" s="26"/>
      <c r="F750" s="23">
        <v>0</v>
      </c>
      <c r="G750" s="23">
        <v>1</v>
      </c>
      <c r="H750" s="23">
        <v>100000000</v>
      </c>
      <c r="I750" s="23" t="s">
        <v>1812</v>
      </c>
      <c r="J750" s="23">
        <v>200000001</v>
      </c>
      <c r="K750" s="23"/>
      <c r="L750" s="23" t="s">
        <v>1811</v>
      </c>
      <c r="M750" s="23" t="s">
        <v>1813</v>
      </c>
      <c r="N750" s="23" t="s">
        <v>1814</v>
      </c>
      <c r="O750" s="23" t="s">
        <v>1815</v>
      </c>
      <c r="P750" s="23" t="s">
        <v>1816</v>
      </c>
      <c r="Q750" s="23"/>
      <c r="R750" s="26">
        <v>41728.833333333336</v>
      </c>
      <c r="S750" s="23">
        <v>310002.56</v>
      </c>
      <c r="T750" s="23" t="s">
        <v>281</v>
      </c>
      <c r="U750" s="23" t="s">
        <v>283</v>
      </c>
      <c r="V750" s="23" t="s">
        <v>1701</v>
      </c>
      <c r="W750" s="23">
        <v>41729</v>
      </c>
      <c r="X750" s="23" t="s">
        <v>185</v>
      </c>
      <c r="Y750" s="23">
        <v>310002.56</v>
      </c>
      <c r="Z750" s="23"/>
      <c r="AA750" s="23">
        <v>41729</v>
      </c>
      <c r="AB750" s="23">
        <v>-310002.56</v>
      </c>
    </row>
    <row r="751" spans="1:28" x14ac:dyDescent="0.25">
      <c r="A751" s="23" t="s">
        <v>2125</v>
      </c>
      <c r="B751" s="23">
        <v>200000001</v>
      </c>
      <c r="C751" s="26">
        <v>41884.512349537035</v>
      </c>
      <c r="D751" s="26">
        <v>41933.569386574076</v>
      </c>
      <c r="E751" s="26"/>
      <c r="F751" s="23">
        <v>0</v>
      </c>
      <c r="G751" s="23">
        <v>1</v>
      </c>
      <c r="H751" s="23">
        <v>200000003</v>
      </c>
      <c r="I751" s="23" t="s">
        <v>2126</v>
      </c>
      <c r="J751" s="23">
        <v>200000000</v>
      </c>
      <c r="K751" s="23"/>
      <c r="L751" s="23" t="s">
        <v>2125</v>
      </c>
      <c r="M751" s="23" t="s">
        <v>444</v>
      </c>
      <c r="N751" s="23" t="s">
        <v>2235</v>
      </c>
      <c r="O751" s="23" t="s">
        <v>2236</v>
      </c>
      <c r="P751" s="23" t="s">
        <v>2547</v>
      </c>
      <c r="Q751" s="23"/>
      <c r="R751" s="26"/>
      <c r="S751" s="23">
        <v>38750</v>
      </c>
      <c r="T751" s="23" t="s">
        <v>280</v>
      </c>
      <c r="U751" s="23" t="s">
        <v>282</v>
      </c>
      <c r="V751" s="23" t="s">
        <v>1699</v>
      </c>
      <c r="W751" s="23"/>
      <c r="X751" s="23" t="s">
        <v>181</v>
      </c>
      <c r="Y751" s="23"/>
      <c r="Z751" s="23">
        <v>38750</v>
      </c>
      <c r="AA751" s="23"/>
      <c r="AB751" s="23">
        <v>38750</v>
      </c>
    </row>
    <row r="752" spans="1:28" x14ac:dyDescent="0.25">
      <c r="A752" s="23" t="s">
        <v>527</v>
      </c>
      <c r="B752" s="23">
        <v>200000000</v>
      </c>
      <c r="C752" s="26">
        <v>41850.50509259259</v>
      </c>
      <c r="D752" s="26">
        <v>41933.543113425927</v>
      </c>
      <c r="E752" s="26"/>
      <c r="F752" s="23">
        <v>0</v>
      </c>
      <c r="G752" s="23">
        <v>1</v>
      </c>
      <c r="H752" s="23">
        <v>100000000</v>
      </c>
      <c r="I752" s="23" t="s">
        <v>528</v>
      </c>
      <c r="J752" s="23">
        <v>200000001</v>
      </c>
      <c r="K752" s="23"/>
      <c r="L752" s="23" t="s">
        <v>527</v>
      </c>
      <c r="M752" s="23" t="s">
        <v>529</v>
      </c>
      <c r="N752" s="23" t="s">
        <v>530</v>
      </c>
      <c r="O752" s="23" t="s">
        <v>293</v>
      </c>
      <c r="P752" s="23" t="s">
        <v>531</v>
      </c>
      <c r="Q752" s="23"/>
      <c r="R752" s="26">
        <v>41849.833333333336</v>
      </c>
      <c r="S752" s="23">
        <v>12115.32</v>
      </c>
      <c r="T752" s="23" t="s">
        <v>281</v>
      </c>
      <c r="U752" s="23" t="s">
        <v>283</v>
      </c>
      <c r="V752" s="23" t="s">
        <v>1701</v>
      </c>
      <c r="W752" s="23">
        <v>41850</v>
      </c>
      <c r="X752" s="23" t="s">
        <v>185</v>
      </c>
      <c r="Y752" s="23">
        <v>12115.32</v>
      </c>
      <c r="Z752" s="23"/>
      <c r="AA752" s="23">
        <v>41850</v>
      </c>
      <c r="AB752" s="23">
        <v>-12115.32</v>
      </c>
    </row>
    <row r="753" spans="1:28" x14ac:dyDescent="0.25">
      <c r="A753" s="23" t="s">
        <v>1928</v>
      </c>
      <c r="B753" s="23">
        <v>200000001</v>
      </c>
      <c r="C753" s="26">
        <v>41929.323969907404</v>
      </c>
      <c r="D753" s="26">
        <v>41933.569305555553</v>
      </c>
      <c r="E753" s="26"/>
      <c r="F753" s="23">
        <v>0</v>
      </c>
      <c r="G753" s="23">
        <v>1</v>
      </c>
      <c r="H753" s="23">
        <v>100000000</v>
      </c>
      <c r="I753" s="23" t="s">
        <v>1929</v>
      </c>
      <c r="J753" s="23">
        <v>200000000</v>
      </c>
      <c r="K753" s="23"/>
      <c r="L753" s="23" t="s">
        <v>1928</v>
      </c>
      <c r="M753" s="23" t="s">
        <v>1819</v>
      </c>
      <c r="N753" s="23" t="s">
        <v>730</v>
      </c>
      <c r="O753" s="23" t="s">
        <v>290</v>
      </c>
      <c r="P753" s="23" t="s">
        <v>2628</v>
      </c>
      <c r="Q753" s="23"/>
      <c r="R753" s="26">
        <v>41928.833333333336</v>
      </c>
      <c r="S753" s="23">
        <v>142329</v>
      </c>
      <c r="T753" s="23" t="s">
        <v>280</v>
      </c>
      <c r="U753" s="23" t="s">
        <v>282</v>
      </c>
      <c r="V753" s="23" t="s">
        <v>1701</v>
      </c>
      <c r="W753" s="23">
        <v>41929</v>
      </c>
      <c r="X753" s="23" t="s">
        <v>181</v>
      </c>
      <c r="Y753" s="23"/>
      <c r="Z753" s="23">
        <v>142329</v>
      </c>
      <c r="AA753" s="23">
        <v>41929</v>
      </c>
      <c r="AB753" s="23">
        <v>142329</v>
      </c>
    </row>
    <row r="754" spans="1:28" x14ac:dyDescent="0.25">
      <c r="A754" s="23" t="s">
        <v>2138</v>
      </c>
      <c r="B754" s="23">
        <v>200000001</v>
      </c>
      <c r="C754" s="26">
        <v>41905.832986111112</v>
      </c>
      <c r="D754" s="26">
        <v>41933.569351851853</v>
      </c>
      <c r="E754" s="26"/>
      <c r="F754" s="23">
        <v>0</v>
      </c>
      <c r="G754" s="23">
        <v>1</v>
      </c>
      <c r="H754" s="23">
        <v>200000003</v>
      </c>
      <c r="I754" s="23" t="s">
        <v>2139</v>
      </c>
      <c r="J754" s="23">
        <v>200000000</v>
      </c>
      <c r="K754" s="23"/>
      <c r="L754" s="23" t="s">
        <v>2138</v>
      </c>
      <c r="M754" s="23" t="s">
        <v>2140</v>
      </c>
      <c r="N754" s="23" t="s">
        <v>436</v>
      </c>
      <c r="O754" s="23" t="s">
        <v>309</v>
      </c>
      <c r="P754" s="23" t="s">
        <v>2141</v>
      </c>
      <c r="Q754" s="23"/>
      <c r="R754" s="26">
        <v>41892.833333333336</v>
      </c>
      <c r="S754" s="23">
        <v>1013580</v>
      </c>
      <c r="T754" s="23" t="s">
        <v>280</v>
      </c>
      <c r="U754" s="23" t="s">
        <v>282</v>
      </c>
      <c r="V754" s="23" t="s">
        <v>1699</v>
      </c>
      <c r="W754" s="23">
        <v>41893</v>
      </c>
      <c r="X754" s="23" t="s">
        <v>181</v>
      </c>
      <c r="Y754" s="23"/>
      <c r="Z754" s="23">
        <v>1013580</v>
      </c>
      <c r="AA754" s="23">
        <v>41893</v>
      </c>
      <c r="AB754" s="23">
        <v>1013580</v>
      </c>
    </row>
    <row r="755" spans="1:28" x14ac:dyDescent="0.25">
      <c r="A755" s="23" t="s">
        <v>1398</v>
      </c>
      <c r="B755" s="23">
        <v>200000002</v>
      </c>
      <c r="C755" s="26">
        <v>41876.284270833334</v>
      </c>
      <c r="D755" s="26">
        <v>41933.569398148145</v>
      </c>
      <c r="E755" s="26"/>
      <c r="F755" s="23">
        <v>0</v>
      </c>
      <c r="G755" s="23">
        <v>1</v>
      </c>
      <c r="H755" s="23">
        <v>200000003</v>
      </c>
      <c r="I755" s="23" t="s">
        <v>1399</v>
      </c>
      <c r="J755" s="23">
        <v>200000001</v>
      </c>
      <c r="K755" s="23"/>
      <c r="L755" s="23" t="s">
        <v>1398</v>
      </c>
      <c r="M755" s="23" t="s">
        <v>1092</v>
      </c>
      <c r="N755" s="23" t="s">
        <v>436</v>
      </c>
      <c r="O755" s="23" t="s">
        <v>309</v>
      </c>
      <c r="P755" s="23" t="s">
        <v>1400</v>
      </c>
      <c r="Q755" s="23"/>
      <c r="R755" s="26"/>
      <c r="S755" s="23">
        <v>125000</v>
      </c>
      <c r="T755" s="23" t="s">
        <v>281</v>
      </c>
      <c r="U755" s="23" t="s">
        <v>3593</v>
      </c>
      <c r="V755" s="23" t="s">
        <v>1699</v>
      </c>
      <c r="W755" s="23"/>
      <c r="X755" s="23" t="s">
        <v>274</v>
      </c>
      <c r="Y755" s="23">
        <v>125000</v>
      </c>
      <c r="Z755" s="23"/>
      <c r="AA755" s="23"/>
      <c r="AB755" s="23">
        <v>-125000</v>
      </c>
    </row>
    <row r="756" spans="1:28" x14ac:dyDescent="0.25">
      <c r="A756" s="23" t="s">
        <v>3386</v>
      </c>
      <c r="B756" s="23">
        <v>200000000</v>
      </c>
      <c r="C756" s="26">
        <v>41936.327303240738</v>
      </c>
      <c r="D756" s="26">
        <v>41936.327303240738</v>
      </c>
      <c r="E756" s="26"/>
      <c r="F756" s="23">
        <v>0</v>
      </c>
      <c r="G756" s="23">
        <v>1</v>
      </c>
      <c r="H756" s="23">
        <v>200000003</v>
      </c>
      <c r="I756" s="23" t="s">
        <v>1885</v>
      </c>
      <c r="J756" s="23">
        <v>200000001</v>
      </c>
      <c r="K756" s="23"/>
      <c r="L756" s="23" t="s">
        <v>3386</v>
      </c>
      <c r="M756" s="23" t="s">
        <v>3387</v>
      </c>
      <c r="N756" s="23" t="s">
        <v>395</v>
      </c>
      <c r="O756" s="23" t="s">
        <v>322</v>
      </c>
      <c r="P756" s="23" t="s">
        <v>3388</v>
      </c>
      <c r="Q756" s="23"/>
      <c r="R756" s="26">
        <v>41939.833333333336</v>
      </c>
      <c r="S756" s="23">
        <v>176352</v>
      </c>
      <c r="T756" s="23" t="s">
        <v>281</v>
      </c>
      <c r="U756" s="23" t="s">
        <v>283</v>
      </c>
      <c r="V756" s="23" t="s">
        <v>1699</v>
      </c>
      <c r="W756" s="23">
        <v>41940</v>
      </c>
      <c r="X756" s="23" t="s">
        <v>185</v>
      </c>
      <c r="Y756" s="23">
        <v>176352</v>
      </c>
      <c r="Z756" s="23"/>
      <c r="AA756" s="23">
        <v>41940</v>
      </c>
      <c r="AB756" s="23">
        <v>-176352</v>
      </c>
    </row>
    <row r="757" spans="1:28" x14ac:dyDescent="0.25">
      <c r="A757" s="23" t="s">
        <v>2958</v>
      </c>
      <c r="B757" s="23">
        <v>200000001</v>
      </c>
      <c r="C757" s="26">
        <v>41955.457002314812</v>
      </c>
      <c r="D757" s="26">
        <v>41955.457002314812</v>
      </c>
      <c r="E757" s="26"/>
      <c r="F757" s="23">
        <v>0</v>
      </c>
      <c r="G757" s="23">
        <v>1</v>
      </c>
      <c r="H757" s="23">
        <v>100000000</v>
      </c>
      <c r="I757" s="23" t="s">
        <v>2959</v>
      </c>
      <c r="J757" s="23">
        <v>200000000</v>
      </c>
      <c r="K757" s="23"/>
      <c r="L757" s="23" t="s">
        <v>2958</v>
      </c>
      <c r="M757" s="23" t="s">
        <v>2960</v>
      </c>
      <c r="N757" s="23" t="s">
        <v>3368</v>
      </c>
      <c r="O757" s="23" t="s">
        <v>3369</v>
      </c>
      <c r="P757" s="23" t="s">
        <v>3390</v>
      </c>
      <c r="Q757" s="23"/>
      <c r="R757" s="26">
        <v>41864.833333333336</v>
      </c>
      <c r="S757" s="23">
        <v>944451</v>
      </c>
      <c r="T757" s="23" t="s">
        <v>280</v>
      </c>
      <c r="U757" s="23" t="s">
        <v>282</v>
      </c>
      <c r="V757" s="23" t="s">
        <v>1701</v>
      </c>
      <c r="W757" s="23">
        <v>41865</v>
      </c>
      <c r="X757" s="23" t="s">
        <v>181</v>
      </c>
      <c r="Y757" s="23"/>
      <c r="Z757" s="23">
        <v>944451</v>
      </c>
      <c r="AA757" s="23">
        <v>41865</v>
      </c>
      <c r="AB757" s="23">
        <v>944451</v>
      </c>
    </row>
    <row r="758" spans="1:28" x14ac:dyDescent="0.25">
      <c r="A758" s="23" t="s">
        <v>477</v>
      </c>
      <c r="B758" s="23">
        <v>200000001</v>
      </c>
      <c r="C758" s="26">
        <v>41810.474652777775</v>
      </c>
      <c r="D758" s="26">
        <v>41933.569502314815</v>
      </c>
      <c r="E758" s="26"/>
      <c r="F758" s="23">
        <v>0</v>
      </c>
      <c r="G758" s="23">
        <v>1</v>
      </c>
      <c r="H758" s="23">
        <v>200000001</v>
      </c>
      <c r="I758" s="23" t="s">
        <v>478</v>
      </c>
      <c r="J758" s="23">
        <v>200000000</v>
      </c>
      <c r="K758" s="23"/>
      <c r="L758" s="23" t="s">
        <v>477</v>
      </c>
      <c r="M758" s="23" t="s">
        <v>1821</v>
      </c>
      <c r="N758" s="23" t="s">
        <v>479</v>
      </c>
      <c r="O758" s="23" t="s">
        <v>261</v>
      </c>
      <c r="P758" s="23" t="s">
        <v>522</v>
      </c>
      <c r="Q758" s="23">
        <v>100</v>
      </c>
      <c r="R758" s="26">
        <v>41928.833333333336</v>
      </c>
      <c r="S758" s="23">
        <v>311314.3</v>
      </c>
      <c r="T758" s="23" t="s">
        <v>280</v>
      </c>
      <c r="U758" s="23" t="s">
        <v>282</v>
      </c>
      <c r="V758" s="23" t="s">
        <v>1702</v>
      </c>
      <c r="W758" s="23">
        <v>41929</v>
      </c>
      <c r="X758" s="23" t="s">
        <v>181</v>
      </c>
      <c r="Y758" s="23"/>
      <c r="Z758" s="23">
        <v>311314.3</v>
      </c>
      <c r="AA758" s="23">
        <v>41929</v>
      </c>
      <c r="AB758" s="23">
        <v>311314.3</v>
      </c>
    </row>
    <row r="759" spans="1:28" x14ac:dyDescent="0.25">
      <c r="A759" s="23" t="s">
        <v>1174</v>
      </c>
      <c r="B759" s="23">
        <v>200000001</v>
      </c>
      <c r="C759" s="26">
        <v>41872.547881944447</v>
      </c>
      <c r="D759" s="26">
        <v>41933.569409722222</v>
      </c>
      <c r="E759" s="26"/>
      <c r="F759" s="23">
        <v>0</v>
      </c>
      <c r="G759" s="23">
        <v>1</v>
      </c>
      <c r="H759" s="23">
        <v>100000000</v>
      </c>
      <c r="I759" s="23" t="s">
        <v>1175</v>
      </c>
      <c r="J759" s="23">
        <v>200000000</v>
      </c>
      <c r="K759" s="23"/>
      <c r="L759" s="23" t="s">
        <v>1174</v>
      </c>
      <c r="M759" s="23" t="s">
        <v>1176</v>
      </c>
      <c r="N759" s="23" t="s">
        <v>650</v>
      </c>
      <c r="O759" s="23" t="s">
        <v>313</v>
      </c>
      <c r="P759" s="23" t="s">
        <v>1177</v>
      </c>
      <c r="Q759" s="23"/>
      <c r="R759" s="26"/>
      <c r="S759" s="23">
        <v>1500</v>
      </c>
      <c r="T759" s="23" t="s">
        <v>280</v>
      </c>
      <c r="U759" s="23" t="s">
        <v>282</v>
      </c>
      <c r="V759" s="23" t="s">
        <v>1701</v>
      </c>
      <c r="W759" s="23"/>
      <c r="X759" s="23" t="s">
        <v>181</v>
      </c>
      <c r="Y759" s="23"/>
      <c r="Z759" s="23">
        <v>1500</v>
      </c>
      <c r="AA759" s="23"/>
      <c r="AB759" s="23">
        <v>1500</v>
      </c>
    </row>
    <row r="760" spans="1:28" x14ac:dyDescent="0.25">
      <c r="A760" s="23" t="s">
        <v>941</v>
      </c>
      <c r="B760" s="23">
        <v>200000001</v>
      </c>
      <c r="C760" s="26">
        <v>41866.486504629633</v>
      </c>
      <c r="D760" s="26">
        <v>41933.569444444445</v>
      </c>
      <c r="E760" s="26"/>
      <c r="F760" s="23">
        <v>0</v>
      </c>
      <c r="G760" s="23">
        <v>1</v>
      </c>
      <c r="H760" s="23">
        <v>100000000</v>
      </c>
      <c r="I760" s="23" t="s">
        <v>2432</v>
      </c>
      <c r="J760" s="23">
        <v>200000000</v>
      </c>
      <c r="K760" s="23"/>
      <c r="L760" s="23" t="s">
        <v>941</v>
      </c>
      <c r="M760" s="23" t="s">
        <v>942</v>
      </c>
      <c r="N760" s="23" t="s">
        <v>541</v>
      </c>
      <c r="O760" s="23" t="s">
        <v>347</v>
      </c>
      <c r="P760" s="23" t="s">
        <v>943</v>
      </c>
      <c r="Q760" s="23"/>
      <c r="R760" s="26">
        <v>41850.833333333336</v>
      </c>
      <c r="S760" s="23">
        <v>70151</v>
      </c>
      <c r="T760" s="23" t="s">
        <v>280</v>
      </c>
      <c r="U760" s="23" t="s">
        <v>282</v>
      </c>
      <c r="V760" s="23" t="s">
        <v>1701</v>
      </c>
      <c r="W760" s="23">
        <v>41851</v>
      </c>
      <c r="X760" s="23" t="s">
        <v>181</v>
      </c>
      <c r="Y760" s="23"/>
      <c r="Z760" s="23">
        <v>70151</v>
      </c>
      <c r="AA760" s="23">
        <v>41851</v>
      </c>
      <c r="AB760" s="23">
        <v>70151</v>
      </c>
    </row>
    <row r="761" spans="1:28" x14ac:dyDescent="0.25">
      <c r="A761" s="23" t="s">
        <v>2657</v>
      </c>
      <c r="B761" s="23">
        <v>200000001</v>
      </c>
      <c r="C761" s="26">
        <v>41880.385567129626</v>
      </c>
      <c r="D761" s="26">
        <v>41933.569386574076</v>
      </c>
      <c r="E761" s="26"/>
      <c r="F761" s="23">
        <v>0</v>
      </c>
      <c r="G761" s="23">
        <v>1</v>
      </c>
      <c r="H761" s="23">
        <v>200000003</v>
      </c>
      <c r="I761" s="23" t="s">
        <v>1117</v>
      </c>
      <c r="J761" s="23">
        <v>200000000</v>
      </c>
      <c r="K761" s="23"/>
      <c r="L761" s="23" t="s">
        <v>2657</v>
      </c>
      <c r="M761" s="23" t="s">
        <v>1544</v>
      </c>
      <c r="N761" s="23" t="s">
        <v>977</v>
      </c>
      <c r="O761" s="23" t="s">
        <v>978</v>
      </c>
      <c r="P761" s="23" t="s">
        <v>2658</v>
      </c>
      <c r="Q761" s="23"/>
      <c r="R761" s="26">
        <v>41834.833333333336</v>
      </c>
      <c r="S761" s="23">
        <v>49323.59</v>
      </c>
      <c r="T761" s="23" t="s">
        <v>280</v>
      </c>
      <c r="U761" s="23" t="s">
        <v>282</v>
      </c>
      <c r="V761" s="23" t="s">
        <v>1699</v>
      </c>
      <c r="W761" s="23">
        <v>41835</v>
      </c>
      <c r="X761" s="23" t="s">
        <v>181</v>
      </c>
      <c r="Y761" s="23"/>
      <c r="Z761" s="23">
        <v>49323.59</v>
      </c>
      <c r="AA761" s="23">
        <v>41835</v>
      </c>
      <c r="AB761" s="23">
        <v>49323.59</v>
      </c>
    </row>
    <row r="762" spans="1:28" x14ac:dyDescent="0.25">
      <c r="A762" s="23" t="s">
        <v>458</v>
      </c>
      <c r="B762" s="23">
        <v>200000001</v>
      </c>
      <c r="C762" s="26">
        <v>41809.502025462964</v>
      </c>
      <c r="D762" s="26">
        <v>41933.569502314815</v>
      </c>
      <c r="E762" s="26"/>
      <c r="F762" s="23">
        <v>0</v>
      </c>
      <c r="G762" s="23">
        <v>1</v>
      </c>
      <c r="H762" s="23">
        <v>200000000</v>
      </c>
      <c r="I762" s="23" t="s">
        <v>2087</v>
      </c>
      <c r="J762" s="23">
        <v>200000000</v>
      </c>
      <c r="K762" s="23"/>
      <c r="L762" s="23" t="s">
        <v>458</v>
      </c>
      <c r="M762" s="23" t="s">
        <v>417</v>
      </c>
      <c r="N762" s="23" t="s">
        <v>373</v>
      </c>
      <c r="O762" s="23" t="s">
        <v>337</v>
      </c>
      <c r="P762" s="23" t="s">
        <v>459</v>
      </c>
      <c r="Q762" s="23"/>
      <c r="R762" s="26">
        <v>41849.833333333336</v>
      </c>
      <c r="S762" s="23">
        <v>358800</v>
      </c>
      <c r="T762" s="23" t="s">
        <v>280</v>
      </c>
      <c r="U762" s="23" t="s">
        <v>282</v>
      </c>
      <c r="V762" s="23" t="s">
        <v>1698</v>
      </c>
      <c r="W762" s="23">
        <v>41850</v>
      </c>
      <c r="X762" s="23" t="s">
        <v>181</v>
      </c>
      <c r="Y762" s="23"/>
      <c r="Z762" s="23">
        <v>358800</v>
      </c>
      <c r="AA762" s="23">
        <v>41850</v>
      </c>
      <c r="AB762" s="23">
        <v>358800</v>
      </c>
    </row>
    <row r="763" spans="1:28" x14ac:dyDescent="0.25">
      <c r="A763" s="23" t="s">
        <v>767</v>
      </c>
      <c r="B763" s="23">
        <v>200000001</v>
      </c>
      <c r="C763" s="26">
        <v>41852.429027777776</v>
      </c>
      <c r="D763" s="26">
        <v>41933.569467592592</v>
      </c>
      <c r="E763" s="26"/>
      <c r="F763" s="23">
        <v>0</v>
      </c>
      <c r="G763" s="23">
        <v>1</v>
      </c>
      <c r="H763" s="23">
        <v>100000000</v>
      </c>
      <c r="I763" s="23" t="s">
        <v>768</v>
      </c>
      <c r="J763" s="23">
        <v>200000000</v>
      </c>
      <c r="K763" s="23"/>
      <c r="L763" s="23" t="s">
        <v>767</v>
      </c>
      <c r="M763" s="23" t="s">
        <v>769</v>
      </c>
      <c r="N763" s="23" t="s">
        <v>770</v>
      </c>
      <c r="O763" s="23" t="s">
        <v>289</v>
      </c>
      <c r="P763" s="23" t="s">
        <v>909</v>
      </c>
      <c r="Q763" s="23"/>
      <c r="R763" s="26">
        <v>41809.833333333336</v>
      </c>
      <c r="S763" s="23">
        <v>29798</v>
      </c>
      <c r="T763" s="23" t="s">
        <v>280</v>
      </c>
      <c r="U763" s="23" t="s">
        <v>282</v>
      </c>
      <c r="V763" s="23" t="s">
        <v>1701</v>
      </c>
      <c r="W763" s="23">
        <v>41810</v>
      </c>
      <c r="X763" s="23" t="s">
        <v>181</v>
      </c>
      <c r="Y763" s="23"/>
      <c r="Z763" s="23">
        <v>29798</v>
      </c>
      <c r="AA763" s="23">
        <v>41810</v>
      </c>
      <c r="AB763" s="23">
        <v>29798</v>
      </c>
    </row>
    <row r="764" spans="1:28" x14ac:dyDescent="0.25">
      <c r="A764" s="23" t="s">
        <v>484</v>
      </c>
      <c r="B764" s="23">
        <v>200000000</v>
      </c>
      <c r="C764" s="26">
        <v>41857.488356481481</v>
      </c>
      <c r="D764" s="26">
        <v>41933.543009259258</v>
      </c>
      <c r="E764" s="26"/>
      <c r="F764" s="23">
        <v>0</v>
      </c>
      <c r="G764" s="23">
        <v>1</v>
      </c>
      <c r="H764" s="23">
        <v>200000003</v>
      </c>
      <c r="I764" s="23" t="s">
        <v>485</v>
      </c>
      <c r="J764" s="23">
        <v>200000001</v>
      </c>
      <c r="K764" s="23"/>
      <c r="L764" s="23" t="s">
        <v>484</v>
      </c>
      <c r="M764" s="23" t="s">
        <v>444</v>
      </c>
      <c r="N764" s="23" t="s">
        <v>395</v>
      </c>
      <c r="O764" s="23" t="s">
        <v>322</v>
      </c>
      <c r="P764" s="23" t="s">
        <v>486</v>
      </c>
      <c r="Q764" s="23"/>
      <c r="R764" s="26"/>
      <c r="S764" s="23">
        <v>5286</v>
      </c>
      <c r="T764" s="23" t="s">
        <v>281</v>
      </c>
      <c r="U764" s="23" t="s">
        <v>283</v>
      </c>
      <c r="V764" s="23" t="s">
        <v>1699</v>
      </c>
      <c r="W764" s="23"/>
      <c r="X764" s="23" t="s">
        <v>185</v>
      </c>
      <c r="Y764" s="23">
        <v>5286</v>
      </c>
      <c r="Z764" s="23"/>
      <c r="AA764" s="23"/>
      <c r="AB764" s="23">
        <v>-5286</v>
      </c>
    </row>
    <row r="765" spans="1:28" x14ac:dyDescent="0.25">
      <c r="A765" s="23" t="s">
        <v>1741</v>
      </c>
      <c r="B765" s="23">
        <v>200000001</v>
      </c>
      <c r="C765" s="26">
        <v>41911.73878472222</v>
      </c>
      <c r="D765" s="26">
        <v>41933.569351851853</v>
      </c>
      <c r="E765" s="26"/>
      <c r="F765" s="23">
        <v>0</v>
      </c>
      <c r="G765" s="23">
        <v>1</v>
      </c>
      <c r="H765" s="23">
        <v>200000003</v>
      </c>
      <c r="I765" s="23" t="s">
        <v>1742</v>
      </c>
      <c r="J765" s="23">
        <v>200000000</v>
      </c>
      <c r="K765" s="23"/>
      <c r="L765" s="23" t="s">
        <v>1741</v>
      </c>
      <c r="M765" s="23" t="s">
        <v>1743</v>
      </c>
      <c r="N765" s="23" t="s">
        <v>436</v>
      </c>
      <c r="O765" s="23" t="s">
        <v>309</v>
      </c>
      <c r="P765" s="23" t="s">
        <v>1744</v>
      </c>
      <c r="Q765" s="23"/>
      <c r="R765" s="26">
        <v>41906.833333333336</v>
      </c>
      <c r="S765" s="23">
        <v>13650</v>
      </c>
      <c r="T765" s="23" t="s">
        <v>280</v>
      </c>
      <c r="U765" s="23" t="s">
        <v>282</v>
      </c>
      <c r="V765" s="23" t="s">
        <v>1699</v>
      </c>
      <c r="W765" s="23">
        <v>41907</v>
      </c>
      <c r="X765" s="23" t="s">
        <v>181</v>
      </c>
      <c r="Y765" s="23"/>
      <c r="Z765" s="23">
        <v>13650</v>
      </c>
      <c r="AA765" s="23">
        <v>41907</v>
      </c>
      <c r="AB765" s="23">
        <v>13650</v>
      </c>
    </row>
    <row r="766" spans="1:28" x14ac:dyDescent="0.25">
      <c r="A766" s="23" t="s">
        <v>2393</v>
      </c>
      <c r="B766" s="23">
        <v>200000001</v>
      </c>
      <c r="C766" s="26">
        <v>41921.50408564815</v>
      </c>
      <c r="D766" s="26">
        <v>41933.569351851853</v>
      </c>
      <c r="E766" s="26"/>
      <c r="F766" s="23">
        <v>0</v>
      </c>
      <c r="G766" s="23">
        <v>1</v>
      </c>
      <c r="H766" s="23">
        <v>200000003</v>
      </c>
      <c r="I766" s="23" t="s">
        <v>2394</v>
      </c>
      <c r="J766" s="23">
        <v>200000000</v>
      </c>
      <c r="K766" s="23"/>
      <c r="L766" s="23" t="s">
        <v>2393</v>
      </c>
      <c r="M766" s="23" t="s">
        <v>2395</v>
      </c>
      <c r="N766" s="23" t="s">
        <v>2396</v>
      </c>
      <c r="O766" s="23" t="s">
        <v>2397</v>
      </c>
      <c r="P766" s="23" t="s">
        <v>2807</v>
      </c>
      <c r="Q766" s="23"/>
      <c r="R766" s="26">
        <v>41932.833333333336</v>
      </c>
      <c r="S766" s="23">
        <v>12000</v>
      </c>
      <c r="T766" s="23" t="s">
        <v>280</v>
      </c>
      <c r="U766" s="23" t="s">
        <v>282</v>
      </c>
      <c r="V766" s="23" t="s">
        <v>1699</v>
      </c>
      <c r="W766" s="23">
        <v>41933</v>
      </c>
      <c r="X766" s="23" t="s">
        <v>181</v>
      </c>
      <c r="Y766" s="23"/>
      <c r="Z766" s="23">
        <v>12000</v>
      </c>
      <c r="AA766" s="23">
        <v>41933</v>
      </c>
      <c r="AB766" s="23">
        <v>12000</v>
      </c>
    </row>
    <row r="767" spans="1:28" x14ac:dyDescent="0.25">
      <c r="A767" s="23" t="s">
        <v>966</v>
      </c>
      <c r="B767" s="23">
        <v>200000001</v>
      </c>
      <c r="C767" s="26">
        <v>41866.481249999997</v>
      </c>
      <c r="D767" s="26">
        <v>41933.569444444445</v>
      </c>
      <c r="E767" s="26"/>
      <c r="F767" s="23">
        <v>0</v>
      </c>
      <c r="G767" s="23">
        <v>1</v>
      </c>
      <c r="H767" s="23">
        <v>100000000</v>
      </c>
      <c r="I767" s="23" t="s">
        <v>967</v>
      </c>
      <c r="J767" s="23">
        <v>200000000</v>
      </c>
      <c r="K767" s="23"/>
      <c r="L767" s="23" t="s">
        <v>966</v>
      </c>
      <c r="M767" s="23" t="s">
        <v>968</v>
      </c>
      <c r="N767" s="23" t="s">
        <v>541</v>
      </c>
      <c r="O767" s="23" t="s">
        <v>347</v>
      </c>
      <c r="P767" s="23" t="s">
        <v>969</v>
      </c>
      <c r="Q767" s="23"/>
      <c r="R767" s="26">
        <v>41850.833333333336</v>
      </c>
      <c r="S767" s="23">
        <v>78400</v>
      </c>
      <c r="T767" s="23" t="s">
        <v>280</v>
      </c>
      <c r="U767" s="23" t="s">
        <v>282</v>
      </c>
      <c r="V767" s="23" t="s">
        <v>1701</v>
      </c>
      <c r="W767" s="23">
        <v>41851</v>
      </c>
      <c r="X767" s="23" t="s">
        <v>181</v>
      </c>
      <c r="Y767" s="23"/>
      <c r="Z767" s="23">
        <v>78400</v>
      </c>
      <c r="AA767" s="23">
        <v>41851</v>
      </c>
      <c r="AB767" s="23">
        <v>78400</v>
      </c>
    </row>
    <row r="768" spans="1:28" x14ac:dyDescent="0.25">
      <c r="A768" s="23" t="s">
        <v>926</v>
      </c>
      <c r="B768" s="23">
        <v>200000001</v>
      </c>
      <c r="C768" s="26">
        <v>41814.262349537035</v>
      </c>
      <c r="D768" s="26">
        <v>41933.569548611114</v>
      </c>
      <c r="E768" s="26"/>
      <c r="F768" s="23">
        <v>0</v>
      </c>
      <c r="G768" s="23">
        <v>1</v>
      </c>
      <c r="H768" s="23">
        <v>200000000</v>
      </c>
      <c r="I768" s="23" t="s">
        <v>1745</v>
      </c>
      <c r="J768" s="23">
        <v>200000000</v>
      </c>
      <c r="K768" s="23"/>
      <c r="L768" s="23" t="s">
        <v>926</v>
      </c>
      <c r="M768" s="23" t="s">
        <v>927</v>
      </c>
      <c r="N768" s="23" t="s">
        <v>373</v>
      </c>
      <c r="O768" s="23" t="s">
        <v>337</v>
      </c>
      <c r="P768" s="23" t="s">
        <v>928</v>
      </c>
      <c r="Q768" s="23"/>
      <c r="R768" s="26">
        <v>41793.833333333336</v>
      </c>
      <c r="S768" s="23">
        <v>161816</v>
      </c>
      <c r="T768" s="23" t="s">
        <v>280</v>
      </c>
      <c r="U768" s="23" t="s">
        <v>282</v>
      </c>
      <c r="V768" s="23" t="s">
        <v>1698</v>
      </c>
      <c r="W768" s="23">
        <v>41794</v>
      </c>
      <c r="X768" s="23" t="s">
        <v>181</v>
      </c>
      <c r="Y768" s="23"/>
      <c r="Z768" s="23">
        <v>161816</v>
      </c>
      <c r="AA768" s="23">
        <v>41794</v>
      </c>
      <c r="AB768" s="23">
        <v>161816</v>
      </c>
    </row>
    <row r="769" spans="1:28" x14ac:dyDescent="0.25">
      <c r="A769" s="23" t="s">
        <v>3209</v>
      </c>
      <c r="B769" s="23">
        <v>200000001</v>
      </c>
      <c r="C769" s="26">
        <v>41954.496620370373</v>
      </c>
      <c r="D769" s="26">
        <v>41955.302986111114</v>
      </c>
      <c r="E769" s="26"/>
      <c r="F769" s="23">
        <v>0</v>
      </c>
      <c r="G769" s="23">
        <v>1</v>
      </c>
      <c r="H769" s="23">
        <v>200000000</v>
      </c>
      <c r="I769" s="23" t="s">
        <v>3210</v>
      </c>
      <c r="J769" s="23">
        <v>200000000</v>
      </c>
      <c r="K769" s="23"/>
      <c r="L769" s="23" t="s">
        <v>3209</v>
      </c>
      <c r="M769" s="23" t="s">
        <v>3211</v>
      </c>
      <c r="N769" s="23" t="s">
        <v>3216</v>
      </c>
      <c r="O769" s="23" t="s">
        <v>3217</v>
      </c>
      <c r="P769" s="23" t="s">
        <v>3218</v>
      </c>
      <c r="Q769" s="23"/>
      <c r="R769" s="26">
        <v>41941.833333333336</v>
      </c>
      <c r="S769" s="23">
        <v>28234.44</v>
      </c>
      <c r="T769" s="23" t="s">
        <v>280</v>
      </c>
      <c r="U769" s="23" t="s">
        <v>282</v>
      </c>
      <c r="V769" s="23" t="s">
        <v>1698</v>
      </c>
      <c r="W769" s="23">
        <v>41942</v>
      </c>
      <c r="X769" s="23" t="s">
        <v>181</v>
      </c>
      <c r="Y769" s="23"/>
      <c r="Z769" s="23">
        <v>28234.44</v>
      </c>
      <c r="AA769" s="23">
        <v>41942</v>
      </c>
      <c r="AB769" s="23">
        <v>28234.44</v>
      </c>
    </row>
    <row r="770" spans="1:28" x14ac:dyDescent="0.25">
      <c r="A770" s="23" t="s">
        <v>2689</v>
      </c>
      <c r="B770" s="23">
        <v>200000001</v>
      </c>
      <c r="C770" s="26">
        <v>41914.537673611114</v>
      </c>
      <c r="D770" s="26">
        <v>41933.569537037038</v>
      </c>
      <c r="E770" s="26"/>
      <c r="F770" s="23">
        <v>0</v>
      </c>
      <c r="G770" s="23">
        <v>1</v>
      </c>
      <c r="H770" s="23">
        <v>200000000</v>
      </c>
      <c r="I770" s="23" t="s">
        <v>2690</v>
      </c>
      <c r="J770" s="23">
        <v>200000000</v>
      </c>
      <c r="K770" s="23"/>
      <c r="L770" s="23" t="s">
        <v>2689</v>
      </c>
      <c r="M770" s="23" t="s">
        <v>2691</v>
      </c>
      <c r="N770" s="23" t="s">
        <v>770</v>
      </c>
      <c r="O770" s="23" t="s">
        <v>289</v>
      </c>
      <c r="P770" s="23" t="s">
        <v>2692</v>
      </c>
      <c r="Q770" s="23"/>
      <c r="R770" s="26">
        <v>41728.833333333336</v>
      </c>
      <c r="S770" s="23">
        <v>7360</v>
      </c>
      <c r="T770" s="23" t="s">
        <v>280</v>
      </c>
      <c r="U770" s="23" t="s">
        <v>282</v>
      </c>
      <c r="V770" s="23" t="s">
        <v>1698</v>
      </c>
      <c r="W770" s="23">
        <v>41729</v>
      </c>
      <c r="X770" s="23" t="s">
        <v>181</v>
      </c>
      <c r="Y770" s="23"/>
      <c r="Z770" s="23">
        <v>7360</v>
      </c>
      <c r="AA770" s="23">
        <v>41729</v>
      </c>
      <c r="AB770" s="23">
        <v>7360</v>
      </c>
    </row>
    <row r="771" spans="1:28" x14ac:dyDescent="0.25">
      <c r="A771" s="23" t="s">
        <v>2309</v>
      </c>
      <c r="B771" s="23">
        <v>200000000</v>
      </c>
      <c r="C771" s="26">
        <v>41905.79010416667</v>
      </c>
      <c r="D771" s="26">
        <v>41933.542870370373</v>
      </c>
      <c r="E771" s="26"/>
      <c r="F771" s="23">
        <v>0</v>
      </c>
      <c r="G771" s="23">
        <v>1</v>
      </c>
      <c r="H771" s="23">
        <v>200000003</v>
      </c>
      <c r="I771" s="23" t="s">
        <v>2310</v>
      </c>
      <c r="J771" s="23">
        <v>200000001</v>
      </c>
      <c r="K771" s="23"/>
      <c r="L771" s="23" t="s">
        <v>2309</v>
      </c>
      <c r="M771" s="23" t="s">
        <v>2311</v>
      </c>
      <c r="N771" s="23" t="s">
        <v>530</v>
      </c>
      <c r="O771" s="23" t="s">
        <v>293</v>
      </c>
      <c r="P771" s="23" t="s">
        <v>2753</v>
      </c>
      <c r="Q771" s="23"/>
      <c r="R771" s="26">
        <v>41897.833333333336</v>
      </c>
      <c r="S771" s="23">
        <v>484133</v>
      </c>
      <c r="T771" s="23" t="s">
        <v>281</v>
      </c>
      <c r="U771" s="23" t="s">
        <v>283</v>
      </c>
      <c r="V771" s="23" t="s">
        <v>1699</v>
      </c>
      <c r="W771" s="23">
        <v>41898</v>
      </c>
      <c r="X771" s="23" t="s">
        <v>185</v>
      </c>
      <c r="Y771" s="23">
        <v>484133</v>
      </c>
      <c r="Z771" s="23"/>
      <c r="AA771" s="23">
        <v>41898</v>
      </c>
      <c r="AB771" s="23">
        <v>-484133</v>
      </c>
    </row>
    <row r="772" spans="1:28" x14ac:dyDescent="0.25">
      <c r="A772" s="23" t="s">
        <v>2070</v>
      </c>
      <c r="B772" s="23">
        <v>200000001</v>
      </c>
      <c r="C772" s="26">
        <v>41948.476851851854</v>
      </c>
      <c r="D772" s="26">
        <v>41948.476851851854</v>
      </c>
      <c r="E772" s="26"/>
      <c r="F772" s="23">
        <v>0</v>
      </c>
      <c r="G772" s="23">
        <v>1</v>
      </c>
      <c r="H772" s="23">
        <v>100000000</v>
      </c>
      <c r="I772" s="23" t="s">
        <v>2071</v>
      </c>
      <c r="J772" s="23">
        <v>200000000</v>
      </c>
      <c r="K772" s="23"/>
      <c r="L772" s="23" t="s">
        <v>2070</v>
      </c>
      <c r="M772" s="23" t="s">
        <v>2072</v>
      </c>
      <c r="N772" s="23" t="s">
        <v>1903</v>
      </c>
      <c r="O772" s="23" t="s">
        <v>1904</v>
      </c>
      <c r="P772" s="23" t="s">
        <v>3215</v>
      </c>
      <c r="Q772" s="23"/>
      <c r="R772" s="26">
        <v>41968.833333333336</v>
      </c>
      <c r="S772" s="23">
        <v>110527</v>
      </c>
      <c r="T772" s="23" t="s">
        <v>280</v>
      </c>
      <c r="U772" s="23" t="s">
        <v>282</v>
      </c>
      <c r="V772" s="23" t="s">
        <v>1701</v>
      </c>
      <c r="W772" s="23">
        <v>41969</v>
      </c>
      <c r="X772" s="23" t="s">
        <v>181</v>
      </c>
      <c r="Y772" s="23"/>
      <c r="Z772" s="23">
        <v>110527</v>
      </c>
      <c r="AA772" s="23">
        <v>41969</v>
      </c>
      <c r="AB772" s="23">
        <v>110527</v>
      </c>
    </row>
    <row r="773" spans="1:28" x14ac:dyDescent="0.25">
      <c r="A773" s="23" t="s">
        <v>3081</v>
      </c>
      <c r="B773" s="23">
        <v>200000001</v>
      </c>
      <c r="C773" s="26">
        <v>41953.58085648148</v>
      </c>
      <c r="D773" s="26">
        <v>41953.58085648148</v>
      </c>
      <c r="E773" s="26"/>
      <c r="F773" s="23">
        <v>0</v>
      </c>
      <c r="G773" s="23">
        <v>1</v>
      </c>
      <c r="H773" s="23">
        <v>200000003</v>
      </c>
      <c r="I773" s="23" t="s">
        <v>3082</v>
      </c>
      <c r="J773" s="23">
        <v>200000000</v>
      </c>
      <c r="K773" s="23"/>
      <c r="L773" s="23" t="s">
        <v>3081</v>
      </c>
      <c r="M773" s="23" t="s">
        <v>3083</v>
      </c>
      <c r="N773" s="23" t="s">
        <v>544</v>
      </c>
      <c r="O773" s="23" t="s">
        <v>263</v>
      </c>
      <c r="P773" s="23" t="s">
        <v>3251</v>
      </c>
      <c r="Q773" s="23"/>
      <c r="R773" s="26">
        <v>41987.833333333336</v>
      </c>
      <c r="S773" s="23">
        <v>3223440</v>
      </c>
      <c r="T773" s="23" t="s">
        <v>280</v>
      </c>
      <c r="U773" s="23" t="s">
        <v>282</v>
      </c>
      <c r="V773" s="23" t="s">
        <v>1699</v>
      </c>
      <c r="W773" s="23">
        <v>41988</v>
      </c>
      <c r="X773" s="23" t="s">
        <v>181</v>
      </c>
      <c r="Y773" s="23"/>
      <c r="Z773" s="23">
        <v>3223440</v>
      </c>
      <c r="AA773" s="23">
        <v>41988</v>
      </c>
      <c r="AB773" s="23">
        <v>3223440</v>
      </c>
    </row>
    <row r="774" spans="1:28" x14ac:dyDescent="0.25">
      <c r="A774" s="23" t="s">
        <v>1972</v>
      </c>
      <c r="B774" s="23">
        <v>200000001</v>
      </c>
      <c r="C774" s="26">
        <v>41911.738043981481</v>
      </c>
      <c r="D774" s="26">
        <v>41933.569351851853</v>
      </c>
      <c r="E774" s="26"/>
      <c r="F774" s="23">
        <v>0</v>
      </c>
      <c r="G774" s="23">
        <v>1</v>
      </c>
      <c r="H774" s="23">
        <v>200000003</v>
      </c>
      <c r="I774" s="23" t="s">
        <v>1973</v>
      </c>
      <c r="J774" s="23">
        <v>200000000</v>
      </c>
      <c r="K774" s="23"/>
      <c r="L774" s="23" t="s">
        <v>1972</v>
      </c>
      <c r="M774" s="23" t="s">
        <v>1974</v>
      </c>
      <c r="N774" s="23" t="s">
        <v>436</v>
      </c>
      <c r="O774" s="23" t="s">
        <v>309</v>
      </c>
      <c r="P774" s="23" t="s">
        <v>2122</v>
      </c>
      <c r="Q774" s="23"/>
      <c r="R774" s="26">
        <v>41906.833333333336</v>
      </c>
      <c r="S774" s="23">
        <v>446056.2</v>
      </c>
      <c r="T774" s="23" t="s">
        <v>280</v>
      </c>
      <c r="U774" s="23" t="s">
        <v>282</v>
      </c>
      <c r="V774" s="23" t="s">
        <v>1699</v>
      </c>
      <c r="W774" s="23">
        <v>41907</v>
      </c>
      <c r="X774" s="23" t="s">
        <v>181</v>
      </c>
      <c r="Y774" s="23"/>
      <c r="Z774" s="23">
        <v>446056.2</v>
      </c>
      <c r="AA774" s="23">
        <v>41907</v>
      </c>
      <c r="AB774" s="23">
        <v>446056.2</v>
      </c>
    </row>
    <row r="775" spans="1:28" x14ac:dyDescent="0.25">
      <c r="A775" s="23" t="s">
        <v>1220</v>
      </c>
      <c r="B775" s="23">
        <v>200000001</v>
      </c>
      <c r="C775" s="26">
        <v>41870.470891203702</v>
      </c>
      <c r="D775" s="26">
        <v>41933.569432870368</v>
      </c>
      <c r="E775" s="26"/>
      <c r="F775" s="23">
        <v>0</v>
      </c>
      <c r="G775" s="23">
        <v>1</v>
      </c>
      <c r="H775" s="23">
        <v>200000000</v>
      </c>
      <c r="I775" s="23" t="s">
        <v>424</v>
      </c>
      <c r="J775" s="23">
        <v>200000000</v>
      </c>
      <c r="K775" s="23"/>
      <c r="L775" s="23" t="s">
        <v>1220</v>
      </c>
      <c r="M775" s="23" t="s">
        <v>1146</v>
      </c>
      <c r="N775" s="23" t="s">
        <v>373</v>
      </c>
      <c r="O775" s="23" t="s">
        <v>337</v>
      </c>
      <c r="P775" s="23" t="s">
        <v>1668</v>
      </c>
      <c r="Q775" s="23"/>
      <c r="R775" s="26">
        <v>41696.833333333336</v>
      </c>
      <c r="S775" s="23">
        <v>29500</v>
      </c>
      <c r="T775" s="23" t="s">
        <v>280</v>
      </c>
      <c r="U775" s="23" t="s">
        <v>282</v>
      </c>
      <c r="V775" s="23" t="s">
        <v>1698</v>
      </c>
      <c r="W775" s="23">
        <v>41697</v>
      </c>
      <c r="X775" s="23" t="s">
        <v>181</v>
      </c>
      <c r="Y775" s="23"/>
      <c r="Z775" s="23">
        <v>29500</v>
      </c>
      <c r="AA775" s="23">
        <v>41697</v>
      </c>
      <c r="AB775" s="23">
        <v>29500</v>
      </c>
    </row>
    <row r="776" spans="1:28" x14ac:dyDescent="0.25">
      <c r="A776" s="23" t="s">
        <v>2207</v>
      </c>
      <c r="B776" s="23">
        <v>200000001</v>
      </c>
      <c r="C776" s="26">
        <v>41880.233391203707</v>
      </c>
      <c r="D776" s="26">
        <v>41933.569398148145</v>
      </c>
      <c r="E776" s="26"/>
      <c r="F776" s="23">
        <v>0</v>
      </c>
      <c r="G776" s="23">
        <v>1</v>
      </c>
      <c r="H776" s="23">
        <v>200000000</v>
      </c>
      <c r="I776" s="23" t="s">
        <v>2208</v>
      </c>
      <c r="J776" s="23">
        <v>200000000</v>
      </c>
      <c r="K776" s="23"/>
      <c r="L776" s="23" t="s">
        <v>2207</v>
      </c>
      <c r="M776" s="23" t="s">
        <v>2209</v>
      </c>
      <c r="N776" s="23" t="s">
        <v>536</v>
      </c>
      <c r="O776" s="23" t="s">
        <v>264</v>
      </c>
      <c r="P776" s="23" t="s">
        <v>2210</v>
      </c>
      <c r="Q776" s="23"/>
      <c r="R776" s="26">
        <v>41844.833333333336</v>
      </c>
      <c r="S776" s="23">
        <v>82440</v>
      </c>
      <c r="T776" s="23" t="s">
        <v>280</v>
      </c>
      <c r="U776" s="23" t="s">
        <v>282</v>
      </c>
      <c r="V776" s="23" t="s">
        <v>1698</v>
      </c>
      <c r="W776" s="23">
        <v>41845</v>
      </c>
      <c r="X776" s="23" t="s">
        <v>181</v>
      </c>
      <c r="Y776" s="23"/>
      <c r="Z776" s="23">
        <v>82440</v>
      </c>
      <c r="AA776" s="23">
        <v>41845</v>
      </c>
      <c r="AB776" s="23">
        <v>82440</v>
      </c>
    </row>
    <row r="777" spans="1:28" x14ac:dyDescent="0.25">
      <c r="A777" s="23" t="s">
        <v>2099</v>
      </c>
      <c r="B777" s="23">
        <v>200000000</v>
      </c>
      <c r="C777" s="26">
        <v>41919.491377314815</v>
      </c>
      <c r="D777" s="26">
        <v>41933.54283564815</v>
      </c>
      <c r="E777" s="26"/>
      <c r="F777" s="23">
        <v>0</v>
      </c>
      <c r="G777" s="23">
        <v>1</v>
      </c>
      <c r="H777" s="23">
        <v>200000000</v>
      </c>
      <c r="I777" s="23" t="s">
        <v>2100</v>
      </c>
      <c r="J777" s="23">
        <v>200000001</v>
      </c>
      <c r="K777" s="23"/>
      <c r="L777" s="23" t="s">
        <v>2099</v>
      </c>
      <c r="M777" s="23" t="s">
        <v>2101</v>
      </c>
      <c r="N777" s="23" t="s">
        <v>1814</v>
      </c>
      <c r="O777" s="23" t="s">
        <v>1815</v>
      </c>
      <c r="P777" s="23" t="s">
        <v>2485</v>
      </c>
      <c r="Q777" s="23"/>
      <c r="R777" s="26">
        <v>41869.833333333336</v>
      </c>
      <c r="S777" s="23">
        <v>2639</v>
      </c>
      <c r="T777" s="23" t="s">
        <v>281</v>
      </c>
      <c r="U777" s="23" t="s">
        <v>283</v>
      </c>
      <c r="V777" s="23" t="s">
        <v>1698</v>
      </c>
      <c r="W777" s="23">
        <v>41870</v>
      </c>
      <c r="X777" s="23" t="s">
        <v>185</v>
      </c>
      <c r="Y777" s="23">
        <v>2639</v>
      </c>
      <c r="Z777" s="23"/>
      <c r="AA777" s="23">
        <v>41870</v>
      </c>
      <c r="AB777" s="23">
        <v>-2639</v>
      </c>
    </row>
    <row r="778" spans="1:28" x14ac:dyDescent="0.25">
      <c r="A778" s="23" t="s">
        <v>1038</v>
      </c>
      <c r="B778" s="23">
        <v>200000001</v>
      </c>
      <c r="C778" s="26">
        <v>41866.477395833332</v>
      </c>
      <c r="D778" s="26">
        <v>41933.569444444445</v>
      </c>
      <c r="E778" s="26"/>
      <c r="F778" s="23">
        <v>0</v>
      </c>
      <c r="G778" s="23">
        <v>1</v>
      </c>
      <c r="H778" s="23">
        <v>100000000</v>
      </c>
      <c r="I778" s="23" t="s">
        <v>2837</v>
      </c>
      <c r="J778" s="23">
        <v>200000000</v>
      </c>
      <c r="K778" s="23"/>
      <c r="L778" s="23" t="s">
        <v>1038</v>
      </c>
      <c r="M778" s="23" t="s">
        <v>1039</v>
      </c>
      <c r="N778" s="23" t="s">
        <v>541</v>
      </c>
      <c r="O778" s="23" t="s">
        <v>347</v>
      </c>
      <c r="P778" s="23" t="s">
        <v>1040</v>
      </c>
      <c r="Q778" s="23"/>
      <c r="R778" s="26">
        <v>41850.833333333336</v>
      </c>
      <c r="S778" s="23">
        <v>5638</v>
      </c>
      <c r="T778" s="23" t="s">
        <v>280</v>
      </c>
      <c r="U778" s="23" t="s">
        <v>282</v>
      </c>
      <c r="V778" s="23" t="s">
        <v>1701</v>
      </c>
      <c r="W778" s="23">
        <v>41851</v>
      </c>
      <c r="X778" s="23" t="s">
        <v>181</v>
      </c>
      <c r="Y778" s="23"/>
      <c r="Z778" s="23">
        <v>5638</v>
      </c>
      <c r="AA778" s="23">
        <v>41851</v>
      </c>
      <c r="AB778" s="23">
        <v>5638</v>
      </c>
    </row>
    <row r="779" spans="1:28" x14ac:dyDescent="0.25">
      <c r="A779" s="23" t="s">
        <v>381</v>
      </c>
      <c r="B779" s="23">
        <v>200000001</v>
      </c>
      <c r="C779" s="26">
        <v>41858.593877314815</v>
      </c>
      <c r="D779" s="26">
        <v>41933.569456018522</v>
      </c>
      <c r="E779" s="26"/>
      <c r="F779" s="23">
        <v>0</v>
      </c>
      <c r="G779" s="23">
        <v>1</v>
      </c>
      <c r="H779" s="23">
        <v>200000003</v>
      </c>
      <c r="I779" s="23" t="s">
        <v>382</v>
      </c>
      <c r="J779" s="23">
        <v>200000000</v>
      </c>
      <c r="K779" s="23"/>
      <c r="L779" s="23" t="s">
        <v>381</v>
      </c>
      <c r="M779" s="23" t="s">
        <v>383</v>
      </c>
      <c r="N779" s="23" t="s">
        <v>384</v>
      </c>
      <c r="O779" s="23" t="s">
        <v>277</v>
      </c>
      <c r="P779" s="23" t="s">
        <v>463</v>
      </c>
      <c r="Q779" s="23"/>
      <c r="R779" s="26">
        <v>41799.833333333336</v>
      </c>
      <c r="S779" s="23">
        <v>37830</v>
      </c>
      <c r="T779" s="23" t="s">
        <v>280</v>
      </c>
      <c r="U779" s="23" t="s">
        <v>282</v>
      </c>
      <c r="V779" s="23" t="s">
        <v>1699</v>
      </c>
      <c r="W779" s="23">
        <v>41800</v>
      </c>
      <c r="X779" s="23" t="s">
        <v>181</v>
      </c>
      <c r="Y779" s="23"/>
      <c r="Z779" s="23">
        <v>37830</v>
      </c>
      <c r="AA779" s="23">
        <v>41800</v>
      </c>
      <c r="AB779" s="23">
        <v>37830</v>
      </c>
    </row>
    <row r="780" spans="1:28" x14ac:dyDescent="0.25">
      <c r="A780" s="23" t="s">
        <v>393</v>
      </c>
      <c r="B780" s="23">
        <v>200000001</v>
      </c>
      <c r="C780" s="26">
        <v>41813.551122685189</v>
      </c>
      <c r="D780" s="26">
        <v>41933.569525462961</v>
      </c>
      <c r="E780" s="26"/>
      <c r="F780" s="23">
        <v>0</v>
      </c>
      <c r="G780" s="23">
        <v>1</v>
      </c>
      <c r="H780" s="23">
        <v>200000003</v>
      </c>
      <c r="I780" s="23" t="s">
        <v>810</v>
      </c>
      <c r="J780" s="23">
        <v>200000000</v>
      </c>
      <c r="K780" s="23"/>
      <c r="L780" s="23" t="s">
        <v>393</v>
      </c>
      <c r="M780" s="23" t="s">
        <v>394</v>
      </c>
      <c r="N780" s="23" t="s">
        <v>436</v>
      </c>
      <c r="O780" s="23" t="s">
        <v>309</v>
      </c>
      <c r="P780" s="23" t="s">
        <v>635</v>
      </c>
      <c r="Q780" s="23">
        <v>100</v>
      </c>
      <c r="R780" s="26">
        <v>41830.833333333336</v>
      </c>
      <c r="S780" s="23">
        <v>1444100</v>
      </c>
      <c r="T780" s="23" t="s">
        <v>280</v>
      </c>
      <c r="U780" s="23" t="s">
        <v>282</v>
      </c>
      <c r="V780" s="23" t="s">
        <v>1699</v>
      </c>
      <c r="W780" s="23">
        <v>41831</v>
      </c>
      <c r="X780" s="23" t="s">
        <v>181</v>
      </c>
      <c r="Y780" s="23"/>
      <c r="Z780" s="23">
        <v>1444100</v>
      </c>
      <c r="AA780" s="23">
        <v>41831</v>
      </c>
      <c r="AB780" s="23">
        <v>1444100</v>
      </c>
    </row>
    <row r="781" spans="1:28" x14ac:dyDescent="0.25">
      <c r="A781" s="23" t="s">
        <v>3442</v>
      </c>
      <c r="B781" s="23">
        <v>200000001</v>
      </c>
      <c r="C781" s="26">
        <v>41956.518240740741</v>
      </c>
      <c r="D781" s="26">
        <v>41956.518240740741</v>
      </c>
      <c r="E781" s="26"/>
      <c r="F781" s="23">
        <v>0</v>
      </c>
      <c r="G781" s="23">
        <v>1</v>
      </c>
      <c r="H781" s="23">
        <v>200000000</v>
      </c>
      <c r="I781" s="23" t="s">
        <v>3443</v>
      </c>
      <c r="J781" s="23">
        <v>200000000</v>
      </c>
      <c r="K781" s="23"/>
      <c r="L781" s="23" t="s">
        <v>3442</v>
      </c>
      <c r="M781" s="23" t="s">
        <v>3444</v>
      </c>
      <c r="N781" s="23" t="s">
        <v>525</v>
      </c>
      <c r="O781" s="23" t="s">
        <v>332</v>
      </c>
      <c r="P781" s="23" t="s">
        <v>3445</v>
      </c>
      <c r="Q781" s="23"/>
      <c r="R781" s="26">
        <v>41939.833333333336</v>
      </c>
      <c r="S781" s="23">
        <v>46200</v>
      </c>
      <c r="T781" s="23" t="s">
        <v>280</v>
      </c>
      <c r="U781" s="23" t="s">
        <v>282</v>
      </c>
      <c r="V781" s="23" t="s">
        <v>1698</v>
      </c>
      <c r="W781" s="23">
        <v>41940</v>
      </c>
      <c r="X781" s="23" t="s">
        <v>181</v>
      </c>
      <c r="Y781" s="23"/>
      <c r="Z781" s="23">
        <v>46200</v>
      </c>
      <c r="AA781" s="23">
        <v>41940</v>
      </c>
      <c r="AB781" s="23">
        <v>46200</v>
      </c>
    </row>
    <row r="782" spans="1:28" x14ac:dyDescent="0.25">
      <c r="A782" s="23" t="s">
        <v>1006</v>
      </c>
      <c r="B782" s="23">
        <v>200000000</v>
      </c>
      <c r="C782" s="26">
        <v>41890.511793981481</v>
      </c>
      <c r="D782" s="26">
        <v>41933.543032407404</v>
      </c>
      <c r="E782" s="26"/>
      <c r="F782" s="23">
        <v>0</v>
      </c>
      <c r="G782" s="23">
        <v>1</v>
      </c>
      <c r="H782" s="23">
        <v>200000000</v>
      </c>
      <c r="I782" s="23" t="s">
        <v>2253</v>
      </c>
      <c r="J782" s="23">
        <v>200000001</v>
      </c>
      <c r="K782" s="23"/>
      <c r="L782" s="23" t="s">
        <v>1006</v>
      </c>
      <c r="M782" s="23" t="s">
        <v>1007</v>
      </c>
      <c r="N782" s="23" t="s">
        <v>395</v>
      </c>
      <c r="O782" s="23" t="s">
        <v>322</v>
      </c>
      <c r="P782" s="23" t="s">
        <v>2254</v>
      </c>
      <c r="Q782" s="23"/>
      <c r="R782" s="26"/>
      <c r="S782" s="23">
        <v>1153114</v>
      </c>
      <c r="T782" s="23" t="s">
        <v>281</v>
      </c>
      <c r="U782" s="23" t="s">
        <v>283</v>
      </c>
      <c r="V782" s="23" t="s">
        <v>1698</v>
      </c>
      <c r="W782" s="23"/>
      <c r="X782" s="23" t="s">
        <v>185</v>
      </c>
      <c r="Y782" s="23">
        <v>1153114</v>
      </c>
      <c r="Z782" s="23"/>
      <c r="AA782" s="23"/>
      <c r="AB782" s="23">
        <v>-1153114</v>
      </c>
    </row>
    <row r="783" spans="1:28" x14ac:dyDescent="0.25">
      <c r="A783" s="23" t="s">
        <v>3197</v>
      </c>
      <c r="B783" s="23">
        <v>200000000</v>
      </c>
      <c r="C783" s="26">
        <v>41942.532858796294</v>
      </c>
      <c r="D783" s="26">
        <v>41942.532858796294</v>
      </c>
      <c r="E783" s="26"/>
      <c r="F783" s="23">
        <v>0</v>
      </c>
      <c r="G783" s="23">
        <v>1</v>
      </c>
      <c r="H783" s="23">
        <v>200000000</v>
      </c>
      <c r="I783" s="23" t="s">
        <v>3198</v>
      </c>
      <c r="J783" s="23">
        <v>200000001</v>
      </c>
      <c r="K783" s="23"/>
      <c r="L783" s="23" t="s">
        <v>3197</v>
      </c>
      <c r="M783" s="23" t="s">
        <v>3199</v>
      </c>
      <c r="N783" s="23" t="s">
        <v>530</v>
      </c>
      <c r="O783" s="23" t="s">
        <v>293</v>
      </c>
      <c r="P783" s="23" t="s">
        <v>3398</v>
      </c>
      <c r="Q783" s="23"/>
      <c r="R783" s="26">
        <v>41981.833333333336</v>
      </c>
      <c r="S783" s="23">
        <v>196720.04</v>
      </c>
      <c r="T783" s="23" t="s">
        <v>281</v>
      </c>
      <c r="U783" s="23" t="s">
        <v>283</v>
      </c>
      <c r="V783" s="23" t="s">
        <v>1698</v>
      </c>
      <c r="W783" s="23">
        <v>41982</v>
      </c>
      <c r="X783" s="23" t="s">
        <v>185</v>
      </c>
      <c r="Y783" s="23">
        <v>196720.04</v>
      </c>
      <c r="Z783" s="23"/>
      <c r="AA783" s="23">
        <v>41982</v>
      </c>
      <c r="AB783" s="23">
        <v>-196720.04</v>
      </c>
    </row>
    <row r="784" spans="1:28" x14ac:dyDescent="0.25">
      <c r="A784" s="23" t="s">
        <v>1932</v>
      </c>
      <c r="B784" s="23">
        <v>200000000</v>
      </c>
      <c r="C784" s="26">
        <v>41897.420636574076</v>
      </c>
      <c r="D784" s="26">
        <v>41933.542881944442</v>
      </c>
      <c r="E784" s="26"/>
      <c r="F784" s="23">
        <v>0</v>
      </c>
      <c r="G784" s="23">
        <v>1</v>
      </c>
      <c r="H784" s="23">
        <v>200000000</v>
      </c>
      <c r="I784" s="23" t="s">
        <v>1933</v>
      </c>
      <c r="J784" s="23">
        <v>200000001</v>
      </c>
      <c r="K784" s="23"/>
      <c r="L784" s="23" t="s">
        <v>1932</v>
      </c>
      <c r="M784" s="23" t="s">
        <v>1146</v>
      </c>
      <c r="N784" s="23" t="s">
        <v>395</v>
      </c>
      <c r="O784" s="23" t="s">
        <v>322</v>
      </c>
      <c r="P784" s="23" t="s">
        <v>1934</v>
      </c>
      <c r="Q784" s="23"/>
      <c r="R784" s="26">
        <v>41969.833333333336</v>
      </c>
      <c r="S784" s="23">
        <v>11608</v>
      </c>
      <c r="T784" s="23" t="s">
        <v>281</v>
      </c>
      <c r="U784" s="23" t="s">
        <v>283</v>
      </c>
      <c r="V784" s="23" t="s">
        <v>1698</v>
      </c>
      <c r="W784" s="23">
        <v>41970</v>
      </c>
      <c r="X784" s="23" t="s">
        <v>185</v>
      </c>
      <c r="Y784" s="23">
        <v>11608</v>
      </c>
      <c r="Z784" s="23"/>
      <c r="AA784" s="23">
        <v>41970</v>
      </c>
      <c r="AB784" s="23">
        <v>-11608</v>
      </c>
    </row>
    <row r="785" spans="1:28" x14ac:dyDescent="0.25">
      <c r="A785" s="23" t="s">
        <v>408</v>
      </c>
      <c r="B785" s="23">
        <v>200000003</v>
      </c>
      <c r="C785" s="26">
        <v>41856.238993055558</v>
      </c>
      <c r="D785" s="26">
        <v>41933.569525462961</v>
      </c>
      <c r="E785" s="26"/>
      <c r="F785" s="23">
        <v>0</v>
      </c>
      <c r="G785" s="23">
        <v>1</v>
      </c>
      <c r="H785" s="23">
        <v>200000000</v>
      </c>
      <c r="I785" s="23" t="s">
        <v>774</v>
      </c>
      <c r="J785" s="23">
        <v>200000001</v>
      </c>
      <c r="K785" s="23"/>
      <c r="L785" s="23" t="s">
        <v>408</v>
      </c>
      <c r="M785" s="23" t="s">
        <v>409</v>
      </c>
      <c r="N785" s="23"/>
      <c r="O785" s="23"/>
      <c r="P785" s="23" t="s">
        <v>775</v>
      </c>
      <c r="Q785" s="23"/>
      <c r="R785" s="26">
        <v>41805.833333333336</v>
      </c>
      <c r="S785" s="23">
        <v>2013</v>
      </c>
      <c r="T785" s="23" t="s">
        <v>281</v>
      </c>
      <c r="U785" s="23" t="s">
        <v>284</v>
      </c>
      <c r="V785" s="23" t="s">
        <v>1698</v>
      </c>
      <c r="W785" s="23">
        <v>41806</v>
      </c>
      <c r="X785" s="23" t="s">
        <v>192</v>
      </c>
      <c r="Y785" s="23">
        <v>2013</v>
      </c>
      <c r="Z785" s="23"/>
      <c r="AA785" s="23">
        <v>41806</v>
      </c>
      <c r="AB785" s="23">
        <v>-2013</v>
      </c>
    </row>
    <row r="786" spans="1:28" x14ac:dyDescent="0.25">
      <c r="A786" s="23" t="s">
        <v>2030</v>
      </c>
      <c r="B786" s="23">
        <v>200000002</v>
      </c>
      <c r="C786" s="26">
        <v>41892.356134259258</v>
      </c>
      <c r="D786" s="26">
        <v>41933.569374999999</v>
      </c>
      <c r="E786" s="26"/>
      <c r="F786" s="23">
        <v>0</v>
      </c>
      <c r="G786" s="23">
        <v>1</v>
      </c>
      <c r="H786" s="23">
        <v>200000003</v>
      </c>
      <c r="I786" s="23" t="s">
        <v>2031</v>
      </c>
      <c r="J786" s="23">
        <v>200000001</v>
      </c>
      <c r="K786" s="23"/>
      <c r="L786" s="23" t="s">
        <v>2030</v>
      </c>
      <c r="M786" s="23" t="s">
        <v>2032</v>
      </c>
      <c r="N786" s="23" t="s">
        <v>1602</v>
      </c>
      <c r="O786" s="23" t="s">
        <v>1603</v>
      </c>
      <c r="P786" s="23" t="s">
        <v>2137</v>
      </c>
      <c r="Q786" s="23"/>
      <c r="R786" s="26">
        <v>41899.833333333336</v>
      </c>
      <c r="S786" s="23">
        <v>10</v>
      </c>
      <c r="T786" s="23" t="s">
        <v>281</v>
      </c>
      <c r="U786" s="23" t="s">
        <v>3593</v>
      </c>
      <c r="V786" s="23" t="s">
        <v>1699</v>
      </c>
      <c r="W786" s="23">
        <v>41900</v>
      </c>
      <c r="X786" s="23" t="s">
        <v>274</v>
      </c>
      <c r="Y786" s="23">
        <v>10</v>
      </c>
      <c r="Z786" s="23"/>
      <c r="AA786" s="23">
        <v>41900</v>
      </c>
      <c r="AB786" s="23">
        <v>-10</v>
      </c>
    </row>
    <row r="787" spans="1:28" x14ac:dyDescent="0.25">
      <c r="A787" s="23" t="s">
        <v>2778</v>
      </c>
      <c r="B787" s="23">
        <v>200000001</v>
      </c>
      <c r="C787" s="26">
        <v>41933.51767361111</v>
      </c>
      <c r="D787" s="26">
        <v>41933.569305555553</v>
      </c>
      <c r="E787" s="26"/>
      <c r="F787" s="23">
        <v>0</v>
      </c>
      <c r="G787" s="23">
        <v>1</v>
      </c>
      <c r="H787" s="23">
        <v>200000000</v>
      </c>
      <c r="I787" s="23" t="s">
        <v>2779</v>
      </c>
      <c r="J787" s="23">
        <v>200000000</v>
      </c>
      <c r="K787" s="23"/>
      <c r="L787" s="23" t="s">
        <v>2778</v>
      </c>
      <c r="M787" s="23" t="s">
        <v>2780</v>
      </c>
      <c r="N787" s="23" t="s">
        <v>919</v>
      </c>
      <c r="O787" s="23" t="s">
        <v>252</v>
      </c>
      <c r="P787" s="23" t="s">
        <v>2781</v>
      </c>
      <c r="Q787" s="23"/>
      <c r="R787" s="26">
        <v>41864.833333333336</v>
      </c>
      <c r="S787" s="23">
        <v>358544</v>
      </c>
      <c r="T787" s="23" t="s">
        <v>280</v>
      </c>
      <c r="U787" s="23" t="s">
        <v>282</v>
      </c>
      <c r="V787" s="23" t="s">
        <v>1698</v>
      </c>
      <c r="W787" s="23">
        <v>41865</v>
      </c>
      <c r="X787" s="23" t="s">
        <v>181</v>
      </c>
      <c r="Y787" s="23"/>
      <c r="Z787" s="23">
        <v>358544</v>
      </c>
      <c r="AA787" s="23">
        <v>41865</v>
      </c>
      <c r="AB787" s="23">
        <v>358544</v>
      </c>
    </row>
    <row r="788" spans="1:28" x14ac:dyDescent="0.25">
      <c r="A788" s="23" t="s">
        <v>393</v>
      </c>
      <c r="B788" s="23">
        <v>200000002</v>
      </c>
      <c r="C788" s="26">
        <v>41855.476435185185</v>
      </c>
      <c r="D788" s="26">
        <v>41933.569525462961</v>
      </c>
      <c r="E788" s="26"/>
      <c r="F788" s="23">
        <v>0</v>
      </c>
      <c r="G788" s="23">
        <v>1</v>
      </c>
      <c r="H788" s="23">
        <v>200000003</v>
      </c>
      <c r="I788" s="23" t="s">
        <v>810</v>
      </c>
      <c r="J788" s="23">
        <v>200000001</v>
      </c>
      <c r="K788" s="23"/>
      <c r="L788" s="23" t="s">
        <v>393</v>
      </c>
      <c r="M788" s="23" t="s">
        <v>394</v>
      </c>
      <c r="N788" s="23" t="s">
        <v>436</v>
      </c>
      <c r="O788" s="23" t="s">
        <v>309</v>
      </c>
      <c r="P788" s="23" t="s">
        <v>811</v>
      </c>
      <c r="Q788" s="23"/>
      <c r="R788" s="26"/>
      <c r="S788" s="23">
        <v>220000</v>
      </c>
      <c r="T788" s="23" t="s">
        <v>281</v>
      </c>
      <c r="U788" s="23" t="s">
        <v>3593</v>
      </c>
      <c r="V788" s="23" t="s">
        <v>1699</v>
      </c>
      <c r="W788" s="23"/>
      <c r="X788" s="23" t="s">
        <v>274</v>
      </c>
      <c r="Y788" s="23">
        <v>220000</v>
      </c>
      <c r="Z788" s="23"/>
      <c r="AA788" s="23"/>
      <c r="AB788" s="23">
        <v>-220000</v>
      </c>
    </row>
    <row r="789" spans="1:28" x14ac:dyDescent="0.25">
      <c r="A789" s="23" t="s">
        <v>3102</v>
      </c>
      <c r="B789" s="23">
        <v>200000001</v>
      </c>
      <c r="C789" s="26">
        <v>41942.326608796298</v>
      </c>
      <c r="D789" s="26">
        <v>41942.326608796298</v>
      </c>
      <c r="E789" s="26"/>
      <c r="F789" s="23">
        <v>0</v>
      </c>
      <c r="G789" s="23">
        <v>1</v>
      </c>
      <c r="H789" s="23">
        <v>200000000</v>
      </c>
      <c r="I789" s="23" t="s">
        <v>3103</v>
      </c>
      <c r="J789" s="23">
        <v>200000000</v>
      </c>
      <c r="K789" s="23"/>
      <c r="L789" s="23" t="s">
        <v>3102</v>
      </c>
      <c r="M789" s="23" t="s">
        <v>1320</v>
      </c>
      <c r="N789" s="23" t="s">
        <v>2784</v>
      </c>
      <c r="O789" s="23" t="s">
        <v>2785</v>
      </c>
      <c r="P789" s="23" t="s">
        <v>3104</v>
      </c>
      <c r="Q789" s="23"/>
      <c r="R789" s="26">
        <v>41940.833333333336</v>
      </c>
      <c r="S789" s="23">
        <v>56500</v>
      </c>
      <c r="T789" s="23" t="s">
        <v>280</v>
      </c>
      <c r="U789" s="23" t="s">
        <v>282</v>
      </c>
      <c r="V789" s="23" t="s">
        <v>1698</v>
      </c>
      <c r="W789" s="23">
        <v>41941</v>
      </c>
      <c r="X789" s="23" t="s">
        <v>181</v>
      </c>
      <c r="Y789" s="23"/>
      <c r="Z789" s="23">
        <v>56500</v>
      </c>
      <c r="AA789" s="23">
        <v>41941</v>
      </c>
      <c r="AB789" s="23">
        <v>56500</v>
      </c>
    </row>
    <row r="790" spans="1:28" x14ac:dyDescent="0.25">
      <c r="A790" s="23" t="s">
        <v>1148</v>
      </c>
      <c r="B790" s="23">
        <v>200000001</v>
      </c>
      <c r="C790" s="26">
        <v>41876.213125000002</v>
      </c>
      <c r="D790" s="26">
        <v>41933.569409722222</v>
      </c>
      <c r="E790" s="26"/>
      <c r="F790" s="23">
        <v>0</v>
      </c>
      <c r="G790" s="23">
        <v>1</v>
      </c>
      <c r="H790" s="23">
        <v>200000003</v>
      </c>
      <c r="I790" s="23" t="s">
        <v>1149</v>
      </c>
      <c r="J790" s="23">
        <v>200000000</v>
      </c>
      <c r="K790" s="23"/>
      <c r="L790" s="23" t="s">
        <v>1148</v>
      </c>
      <c r="M790" s="23" t="s">
        <v>1150</v>
      </c>
      <c r="N790" s="23" t="s">
        <v>436</v>
      </c>
      <c r="O790" s="23" t="s">
        <v>309</v>
      </c>
      <c r="P790" s="23" t="s">
        <v>1190</v>
      </c>
      <c r="Q790" s="23"/>
      <c r="R790" s="26">
        <v>41637.833333333336</v>
      </c>
      <c r="S790" s="23">
        <v>190000</v>
      </c>
      <c r="T790" s="23" t="s">
        <v>280</v>
      </c>
      <c r="U790" s="23" t="s">
        <v>282</v>
      </c>
      <c r="V790" s="23" t="s">
        <v>1699</v>
      </c>
      <c r="W790" s="23">
        <v>41638</v>
      </c>
      <c r="X790" s="23" t="s">
        <v>181</v>
      </c>
      <c r="Y790" s="23"/>
      <c r="Z790" s="23">
        <v>190000</v>
      </c>
      <c r="AA790" s="23">
        <v>41638</v>
      </c>
      <c r="AB790" s="23">
        <v>190000</v>
      </c>
    </row>
    <row r="791" spans="1:28" x14ac:dyDescent="0.25">
      <c r="A791" s="23" t="s">
        <v>477</v>
      </c>
      <c r="B791" s="23">
        <v>200000000</v>
      </c>
      <c r="C791" s="26">
        <v>41856.243715277778</v>
      </c>
      <c r="D791" s="26">
        <v>41949.641099537039</v>
      </c>
      <c r="E791" s="26"/>
      <c r="F791" s="23">
        <v>0</v>
      </c>
      <c r="G791" s="23">
        <v>1</v>
      </c>
      <c r="H791" s="23">
        <v>200000000</v>
      </c>
      <c r="I791" s="23" t="s">
        <v>478</v>
      </c>
      <c r="J791" s="23">
        <v>200000001</v>
      </c>
      <c r="K791" s="23"/>
      <c r="L791" s="23" t="s">
        <v>477</v>
      </c>
      <c r="M791" s="23" t="s">
        <v>1821</v>
      </c>
      <c r="N791" s="23" t="s">
        <v>1834</v>
      </c>
      <c r="O791" s="23" t="s">
        <v>1835</v>
      </c>
      <c r="P791" s="23" t="s">
        <v>480</v>
      </c>
      <c r="Q791" s="23"/>
      <c r="R791" s="26">
        <v>41987.833333333336</v>
      </c>
      <c r="S791" s="23">
        <v>305399.53999999998</v>
      </c>
      <c r="T791" s="23" t="s">
        <v>281</v>
      </c>
      <c r="U791" s="23" t="s">
        <v>283</v>
      </c>
      <c r="V791" s="23" t="s">
        <v>1698</v>
      </c>
      <c r="W791" s="23">
        <v>41988</v>
      </c>
      <c r="X791" s="23" t="s">
        <v>185</v>
      </c>
      <c r="Y791" s="23">
        <v>305399.53999999998</v>
      </c>
      <c r="Z791" s="23"/>
      <c r="AA791" s="23">
        <v>41988</v>
      </c>
      <c r="AB791" s="23">
        <v>-305399.53999999998</v>
      </c>
    </row>
    <row r="792" spans="1:28" x14ac:dyDescent="0.25">
      <c r="A792" s="23" t="s">
        <v>2936</v>
      </c>
      <c r="B792" s="23">
        <v>200000001</v>
      </c>
      <c r="C792" s="26">
        <v>41936.439062500001</v>
      </c>
      <c r="D792" s="26">
        <v>41936.439062500001</v>
      </c>
      <c r="E792" s="26"/>
      <c r="F792" s="23">
        <v>0</v>
      </c>
      <c r="G792" s="23">
        <v>1</v>
      </c>
      <c r="H792" s="23">
        <v>200000003</v>
      </c>
      <c r="I792" s="23"/>
      <c r="J792" s="23">
        <v>200000000</v>
      </c>
      <c r="K792" s="23"/>
      <c r="L792" s="23" t="s">
        <v>2936</v>
      </c>
      <c r="M792" s="23" t="s">
        <v>2937</v>
      </c>
      <c r="N792" s="23" t="s">
        <v>2938</v>
      </c>
      <c r="O792" s="23" t="s">
        <v>2939</v>
      </c>
      <c r="P792" s="23" t="s">
        <v>2940</v>
      </c>
      <c r="Q792" s="23"/>
      <c r="R792" s="26">
        <v>41907.833333333336</v>
      </c>
      <c r="S792" s="23">
        <v>785</v>
      </c>
      <c r="T792" s="23" t="s">
        <v>280</v>
      </c>
      <c r="U792" s="23" t="s">
        <v>282</v>
      </c>
      <c r="V792" s="23" t="s">
        <v>1699</v>
      </c>
      <c r="W792" s="23">
        <v>41908</v>
      </c>
      <c r="X792" s="23" t="s">
        <v>181</v>
      </c>
      <c r="Y792" s="23"/>
      <c r="Z792" s="23">
        <v>785</v>
      </c>
      <c r="AA792" s="23">
        <v>41908</v>
      </c>
      <c r="AB792" s="23">
        <v>785</v>
      </c>
    </row>
    <row r="793" spans="1:28" x14ac:dyDescent="0.25">
      <c r="A793" s="23" t="s">
        <v>467</v>
      </c>
      <c r="B793" s="23">
        <v>200000001</v>
      </c>
      <c r="C793" s="26">
        <v>41858.604050925926</v>
      </c>
      <c r="D793" s="26">
        <v>41933.569456018522</v>
      </c>
      <c r="E793" s="26"/>
      <c r="F793" s="23">
        <v>0</v>
      </c>
      <c r="G793" s="23">
        <v>1</v>
      </c>
      <c r="H793" s="23">
        <v>200000000</v>
      </c>
      <c r="I793" s="23" t="s">
        <v>468</v>
      </c>
      <c r="J793" s="23">
        <v>200000000</v>
      </c>
      <c r="K793" s="23"/>
      <c r="L793" s="23" t="s">
        <v>467</v>
      </c>
      <c r="M793" s="23" t="s">
        <v>383</v>
      </c>
      <c r="N793" s="23" t="s">
        <v>469</v>
      </c>
      <c r="O793" s="23" t="s">
        <v>279</v>
      </c>
      <c r="P793" s="23" t="s">
        <v>766</v>
      </c>
      <c r="Q793" s="23"/>
      <c r="R793" s="26">
        <v>41849.833333333336</v>
      </c>
      <c r="S793" s="23">
        <v>17700</v>
      </c>
      <c r="T793" s="23" t="s">
        <v>280</v>
      </c>
      <c r="U793" s="23" t="s">
        <v>282</v>
      </c>
      <c r="V793" s="23" t="s">
        <v>1698</v>
      </c>
      <c r="W793" s="23">
        <v>41850</v>
      </c>
      <c r="X793" s="23" t="s">
        <v>181</v>
      </c>
      <c r="Y793" s="23"/>
      <c r="Z793" s="23">
        <v>17700</v>
      </c>
      <c r="AA793" s="23">
        <v>41850</v>
      </c>
      <c r="AB793" s="23">
        <v>17700</v>
      </c>
    </row>
    <row r="794" spans="1:28" x14ac:dyDescent="0.25">
      <c r="A794" s="23" t="s">
        <v>2008</v>
      </c>
      <c r="B794" s="23">
        <v>200000001</v>
      </c>
      <c r="C794" s="26">
        <v>41933.525335648148</v>
      </c>
      <c r="D794" s="26">
        <v>41933.569305555553</v>
      </c>
      <c r="E794" s="26"/>
      <c r="F794" s="23">
        <v>0</v>
      </c>
      <c r="G794" s="23">
        <v>1</v>
      </c>
      <c r="H794" s="23">
        <v>200000000</v>
      </c>
      <c r="I794" s="23" t="s">
        <v>2009</v>
      </c>
      <c r="J794" s="23">
        <v>200000000</v>
      </c>
      <c r="K794" s="23"/>
      <c r="L794" s="23" t="s">
        <v>2008</v>
      </c>
      <c r="M794" s="23" t="s">
        <v>2010</v>
      </c>
      <c r="N794" s="23" t="s">
        <v>2011</v>
      </c>
      <c r="O794" s="23" t="s">
        <v>2012</v>
      </c>
      <c r="P794" s="23" t="s">
        <v>2013</v>
      </c>
      <c r="Q794" s="23"/>
      <c r="R794" s="26">
        <v>41840.833333333336</v>
      </c>
      <c r="S794" s="23">
        <v>1564208</v>
      </c>
      <c r="T794" s="23" t="s">
        <v>280</v>
      </c>
      <c r="U794" s="23" t="s">
        <v>282</v>
      </c>
      <c r="V794" s="23" t="s">
        <v>1698</v>
      </c>
      <c r="W794" s="23">
        <v>41841</v>
      </c>
      <c r="X794" s="23" t="s">
        <v>181</v>
      </c>
      <c r="Y794" s="23"/>
      <c r="Z794" s="23">
        <v>1564208</v>
      </c>
      <c r="AA794" s="23">
        <v>41841</v>
      </c>
      <c r="AB794" s="23">
        <v>1564208</v>
      </c>
    </row>
    <row r="795" spans="1:28" x14ac:dyDescent="0.25">
      <c r="A795" s="23" t="s">
        <v>1094</v>
      </c>
      <c r="B795" s="23">
        <v>200000002</v>
      </c>
      <c r="C795" s="26">
        <v>41876.294328703705</v>
      </c>
      <c r="D795" s="26">
        <v>41933.569409722222</v>
      </c>
      <c r="E795" s="26"/>
      <c r="F795" s="23">
        <v>0</v>
      </c>
      <c r="G795" s="23">
        <v>1</v>
      </c>
      <c r="H795" s="23">
        <v>200000000</v>
      </c>
      <c r="I795" s="23" t="s">
        <v>1095</v>
      </c>
      <c r="J795" s="23">
        <v>200000001</v>
      </c>
      <c r="K795" s="23"/>
      <c r="L795" s="23" t="s">
        <v>1094</v>
      </c>
      <c r="M795" s="23" t="s">
        <v>1096</v>
      </c>
      <c r="N795" s="23" t="s">
        <v>1097</v>
      </c>
      <c r="O795" s="23" t="s">
        <v>1098</v>
      </c>
      <c r="P795" s="23" t="s">
        <v>1288</v>
      </c>
      <c r="Q795" s="23"/>
      <c r="R795" s="26"/>
      <c r="S795" s="23">
        <v>127700</v>
      </c>
      <c r="T795" s="23" t="s">
        <v>281</v>
      </c>
      <c r="U795" s="23" t="s">
        <v>3593</v>
      </c>
      <c r="V795" s="23" t="s">
        <v>1698</v>
      </c>
      <c r="W795" s="23"/>
      <c r="X795" s="23" t="s">
        <v>274</v>
      </c>
      <c r="Y795" s="23">
        <v>127700</v>
      </c>
      <c r="Z795" s="23"/>
      <c r="AA795" s="23"/>
      <c r="AB795" s="23">
        <v>-127700</v>
      </c>
    </row>
    <row r="796" spans="1:28" x14ac:dyDescent="0.25">
      <c r="A796" s="23" t="s">
        <v>1235</v>
      </c>
      <c r="B796" s="23">
        <v>200000001</v>
      </c>
      <c r="C796" s="26">
        <v>41872.551296296297</v>
      </c>
      <c r="D796" s="26">
        <v>41933.569409722222</v>
      </c>
      <c r="E796" s="26"/>
      <c r="F796" s="23">
        <v>0</v>
      </c>
      <c r="G796" s="23">
        <v>1</v>
      </c>
      <c r="H796" s="23">
        <v>200000000</v>
      </c>
      <c r="I796" s="23" t="s">
        <v>1236</v>
      </c>
      <c r="J796" s="23">
        <v>200000000</v>
      </c>
      <c r="K796" s="23"/>
      <c r="L796" s="23" t="s">
        <v>1235</v>
      </c>
      <c r="M796" s="23" t="s">
        <v>1237</v>
      </c>
      <c r="N796" s="23" t="s">
        <v>525</v>
      </c>
      <c r="O796" s="23" t="s">
        <v>332</v>
      </c>
      <c r="P796" s="23" t="s">
        <v>1238</v>
      </c>
      <c r="Q796" s="23"/>
      <c r="R796" s="26"/>
      <c r="S796" s="23">
        <v>20020</v>
      </c>
      <c r="T796" s="23" t="s">
        <v>280</v>
      </c>
      <c r="U796" s="23" t="s">
        <v>282</v>
      </c>
      <c r="V796" s="23" t="s">
        <v>1698</v>
      </c>
      <c r="W796" s="23"/>
      <c r="X796" s="23" t="s">
        <v>181</v>
      </c>
      <c r="Y796" s="23"/>
      <c r="Z796" s="23">
        <v>20020</v>
      </c>
      <c r="AA796" s="23"/>
      <c r="AB796" s="23">
        <v>20020</v>
      </c>
    </row>
    <row r="797" spans="1:28" x14ac:dyDescent="0.25">
      <c r="A797" s="23" t="s">
        <v>1229</v>
      </c>
      <c r="B797" s="23">
        <v>200000000</v>
      </c>
      <c r="C797" s="26">
        <v>41870.524606481478</v>
      </c>
      <c r="D797" s="26">
        <v>41933.542962962965</v>
      </c>
      <c r="E797" s="26"/>
      <c r="F797" s="23">
        <v>0</v>
      </c>
      <c r="G797" s="23">
        <v>1</v>
      </c>
      <c r="H797" s="23">
        <v>200000003</v>
      </c>
      <c r="I797" s="23" t="s">
        <v>1230</v>
      </c>
      <c r="J797" s="23">
        <v>200000001</v>
      </c>
      <c r="K797" s="23"/>
      <c r="L797" s="23" t="s">
        <v>1229</v>
      </c>
      <c r="M797" s="23" t="s">
        <v>1088</v>
      </c>
      <c r="N797" s="23" t="s">
        <v>395</v>
      </c>
      <c r="O797" s="23" t="s">
        <v>322</v>
      </c>
      <c r="P797" s="23" t="s">
        <v>1231</v>
      </c>
      <c r="Q797" s="23"/>
      <c r="R797" s="26">
        <v>41773.833333333336</v>
      </c>
      <c r="S797" s="23">
        <v>52530</v>
      </c>
      <c r="T797" s="23" t="s">
        <v>281</v>
      </c>
      <c r="U797" s="23" t="s">
        <v>283</v>
      </c>
      <c r="V797" s="23" t="s">
        <v>1699</v>
      </c>
      <c r="W797" s="23">
        <v>41774</v>
      </c>
      <c r="X797" s="23" t="s">
        <v>185</v>
      </c>
      <c r="Y797" s="23">
        <v>52530</v>
      </c>
      <c r="Z797" s="23"/>
      <c r="AA797" s="23">
        <v>41774</v>
      </c>
      <c r="AB797" s="23">
        <v>-52530</v>
      </c>
    </row>
    <row r="798" spans="1:28" x14ac:dyDescent="0.25">
      <c r="A798" s="23" t="s">
        <v>1984</v>
      </c>
      <c r="B798" s="23">
        <v>200000001</v>
      </c>
      <c r="C798" s="26">
        <v>41919.208009259259</v>
      </c>
      <c r="D798" s="26">
        <v>41933.56931712963</v>
      </c>
      <c r="E798" s="26"/>
      <c r="F798" s="23">
        <v>0</v>
      </c>
      <c r="G798" s="23">
        <v>1</v>
      </c>
      <c r="H798" s="23">
        <v>200000003</v>
      </c>
      <c r="I798" s="23" t="s">
        <v>1985</v>
      </c>
      <c r="J798" s="23">
        <v>200000000</v>
      </c>
      <c r="K798" s="23"/>
      <c r="L798" s="23" t="s">
        <v>1984</v>
      </c>
      <c r="M798" s="23" t="s">
        <v>383</v>
      </c>
      <c r="N798" s="23" t="s">
        <v>384</v>
      </c>
      <c r="O798" s="23" t="s">
        <v>277</v>
      </c>
      <c r="P798" s="23" t="s">
        <v>1986</v>
      </c>
      <c r="Q798" s="23"/>
      <c r="R798" s="26">
        <v>41829.833333333336</v>
      </c>
      <c r="S798" s="23">
        <v>37830</v>
      </c>
      <c r="T798" s="23" t="s">
        <v>280</v>
      </c>
      <c r="U798" s="23" t="s">
        <v>282</v>
      </c>
      <c r="V798" s="23" t="s">
        <v>1699</v>
      </c>
      <c r="W798" s="23">
        <v>41830</v>
      </c>
      <c r="X798" s="23" t="s">
        <v>181</v>
      </c>
      <c r="Y798" s="23"/>
      <c r="Z798" s="23">
        <v>37830</v>
      </c>
      <c r="AA798" s="23">
        <v>41830</v>
      </c>
      <c r="AB798" s="23">
        <v>37830</v>
      </c>
    </row>
    <row r="799" spans="1:28" x14ac:dyDescent="0.25">
      <c r="A799" s="23" t="s">
        <v>2639</v>
      </c>
      <c r="B799" s="23">
        <v>200000000</v>
      </c>
      <c r="C799" s="26">
        <v>41914.573136574072</v>
      </c>
      <c r="D799" s="26">
        <v>41933.542847222219</v>
      </c>
      <c r="E799" s="26"/>
      <c r="F799" s="23">
        <v>0</v>
      </c>
      <c r="G799" s="23">
        <v>1</v>
      </c>
      <c r="H799" s="23">
        <v>200000000</v>
      </c>
      <c r="I799" s="23" t="s">
        <v>2640</v>
      </c>
      <c r="J799" s="23">
        <v>200000001</v>
      </c>
      <c r="K799" s="23"/>
      <c r="L799" s="23" t="s">
        <v>2639</v>
      </c>
      <c r="M799" s="23" t="s">
        <v>2641</v>
      </c>
      <c r="N799" s="23" t="s">
        <v>1814</v>
      </c>
      <c r="O799" s="23" t="s">
        <v>1815</v>
      </c>
      <c r="P799" s="23" t="s">
        <v>2642</v>
      </c>
      <c r="Q799" s="23"/>
      <c r="R799" s="26">
        <v>41757.833333333336</v>
      </c>
      <c r="S799" s="23">
        <v>2163</v>
      </c>
      <c r="T799" s="23" t="s">
        <v>281</v>
      </c>
      <c r="U799" s="23" t="s">
        <v>283</v>
      </c>
      <c r="V799" s="23" t="s">
        <v>1698</v>
      </c>
      <c r="W799" s="23">
        <v>41758</v>
      </c>
      <c r="X799" s="23" t="s">
        <v>185</v>
      </c>
      <c r="Y799" s="23">
        <v>2163</v>
      </c>
      <c r="Z799" s="23"/>
      <c r="AA799" s="23">
        <v>41758</v>
      </c>
      <c r="AB799" s="23">
        <v>-2163</v>
      </c>
    </row>
    <row r="800" spans="1:28" x14ac:dyDescent="0.25">
      <c r="A800" s="23" t="s">
        <v>500</v>
      </c>
      <c r="B800" s="23">
        <v>200000001</v>
      </c>
      <c r="C800" s="26">
        <v>41827.480509259258</v>
      </c>
      <c r="D800" s="26">
        <v>41933.569710648146</v>
      </c>
      <c r="E800" s="26"/>
      <c r="F800" s="23">
        <v>0</v>
      </c>
      <c r="G800" s="23">
        <v>1</v>
      </c>
      <c r="H800" s="23">
        <v>200000000</v>
      </c>
      <c r="I800" s="23" t="s">
        <v>1921</v>
      </c>
      <c r="J800" s="23">
        <v>200000000</v>
      </c>
      <c r="K800" s="23"/>
      <c r="L800" s="23" t="s">
        <v>500</v>
      </c>
      <c r="M800" s="23" t="s">
        <v>383</v>
      </c>
      <c r="N800" s="23" t="s">
        <v>501</v>
      </c>
      <c r="O800" s="23" t="s">
        <v>260</v>
      </c>
      <c r="P800" s="23" t="s">
        <v>743</v>
      </c>
      <c r="Q800" s="23"/>
      <c r="R800" s="26">
        <v>41942.833333333336</v>
      </c>
      <c r="S800" s="23">
        <v>16000</v>
      </c>
      <c r="T800" s="23" t="s">
        <v>280</v>
      </c>
      <c r="U800" s="23" t="s">
        <v>282</v>
      </c>
      <c r="V800" s="23" t="s">
        <v>1698</v>
      </c>
      <c r="W800" s="23">
        <v>41943</v>
      </c>
      <c r="X800" s="23" t="s">
        <v>181</v>
      </c>
      <c r="Y800" s="23"/>
      <c r="Z800" s="23">
        <v>16000</v>
      </c>
      <c r="AA800" s="23">
        <v>41943</v>
      </c>
      <c r="AB800" s="23">
        <v>16000</v>
      </c>
    </row>
    <row r="801" spans="1:28" x14ac:dyDescent="0.25">
      <c r="A801" s="23" t="s">
        <v>1025</v>
      </c>
      <c r="B801" s="23">
        <v>200000002</v>
      </c>
      <c r="C801" s="26">
        <v>41915.602060185185</v>
      </c>
      <c r="D801" s="26">
        <v>41933.569548611114</v>
      </c>
      <c r="E801" s="26"/>
      <c r="F801" s="23">
        <v>0</v>
      </c>
      <c r="G801" s="23">
        <v>1</v>
      </c>
      <c r="H801" s="23">
        <v>100000000</v>
      </c>
      <c r="I801" s="23" t="s">
        <v>1026</v>
      </c>
      <c r="J801" s="23">
        <v>200000001</v>
      </c>
      <c r="K801" s="23"/>
      <c r="L801" s="23" t="s">
        <v>1025</v>
      </c>
      <c r="M801" s="23" t="s">
        <v>1027</v>
      </c>
      <c r="N801" s="23" t="s">
        <v>770</v>
      </c>
      <c r="O801" s="23" t="s">
        <v>289</v>
      </c>
      <c r="P801" s="23" t="s">
        <v>2705</v>
      </c>
      <c r="Q801" s="23"/>
      <c r="R801" s="26">
        <v>41882.833333333336</v>
      </c>
      <c r="S801" s="23">
        <v>5000</v>
      </c>
      <c r="T801" s="23" t="s">
        <v>281</v>
      </c>
      <c r="U801" s="23" t="s">
        <v>3593</v>
      </c>
      <c r="V801" s="23" t="s">
        <v>1701</v>
      </c>
      <c r="W801" s="23">
        <v>41883</v>
      </c>
      <c r="X801" s="23" t="s">
        <v>274</v>
      </c>
      <c r="Y801" s="23">
        <v>5000</v>
      </c>
      <c r="Z801" s="23"/>
      <c r="AA801" s="23">
        <v>41883</v>
      </c>
      <c r="AB801" s="23">
        <v>-5000</v>
      </c>
    </row>
    <row r="802" spans="1:28" x14ac:dyDescent="0.25">
      <c r="A802" s="23" t="s">
        <v>980</v>
      </c>
      <c r="B802" s="23">
        <v>200000001</v>
      </c>
      <c r="C802" s="26">
        <v>41865.444247685184</v>
      </c>
      <c r="D802" s="26">
        <v>41933.569479166668</v>
      </c>
      <c r="E802" s="26"/>
      <c r="F802" s="23">
        <v>0</v>
      </c>
      <c r="G802" s="23">
        <v>1</v>
      </c>
      <c r="H802" s="23">
        <v>200000001</v>
      </c>
      <c r="I802" s="23" t="s">
        <v>2332</v>
      </c>
      <c r="J802" s="23">
        <v>200000000</v>
      </c>
      <c r="K802" s="23"/>
      <c r="L802" s="23" t="s">
        <v>980</v>
      </c>
      <c r="M802" s="23" t="s">
        <v>981</v>
      </c>
      <c r="N802" s="23" t="s">
        <v>982</v>
      </c>
      <c r="O802" s="23" t="s">
        <v>983</v>
      </c>
      <c r="P802" s="23" t="s">
        <v>984</v>
      </c>
      <c r="Q802" s="23">
        <v>100</v>
      </c>
      <c r="R802" s="26">
        <v>41878.833333333336</v>
      </c>
      <c r="S802" s="23">
        <v>690840</v>
      </c>
      <c r="T802" s="23" t="s">
        <v>280</v>
      </c>
      <c r="U802" s="23" t="s">
        <v>282</v>
      </c>
      <c r="V802" s="23" t="s">
        <v>1702</v>
      </c>
      <c r="W802" s="23">
        <v>41879</v>
      </c>
      <c r="X802" s="23" t="s">
        <v>181</v>
      </c>
      <c r="Y802" s="23"/>
      <c r="Z802" s="23">
        <v>690840</v>
      </c>
      <c r="AA802" s="23">
        <v>41879</v>
      </c>
      <c r="AB802" s="23">
        <v>690840</v>
      </c>
    </row>
    <row r="803" spans="1:28" x14ac:dyDescent="0.25">
      <c r="A803" s="23" t="s">
        <v>1797</v>
      </c>
      <c r="B803" s="23">
        <v>200000003</v>
      </c>
      <c r="C803" s="26">
        <v>41911.378692129627</v>
      </c>
      <c r="D803" s="26">
        <v>41933.569490740738</v>
      </c>
      <c r="E803" s="26"/>
      <c r="F803" s="23">
        <v>0</v>
      </c>
      <c r="G803" s="23">
        <v>1</v>
      </c>
      <c r="H803" s="23">
        <v>200000003</v>
      </c>
      <c r="I803" s="23" t="s">
        <v>1798</v>
      </c>
      <c r="J803" s="23">
        <v>200000001</v>
      </c>
      <c r="K803" s="23"/>
      <c r="L803" s="23" t="s">
        <v>1797</v>
      </c>
      <c r="M803" s="23" t="s">
        <v>1799</v>
      </c>
      <c r="N803" s="23" t="s">
        <v>937</v>
      </c>
      <c r="O803" s="23" t="s">
        <v>300</v>
      </c>
      <c r="P803" s="23" t="s">
        <v>1999</v>
      </c>
      <c r="Q803" s="23"/>
      <c r="R803" s="26">
        <v>41903.833333333336</v>
      </c>
      <c r="S803" s="23">
        <v>4110</v>
      </c>
      <c r="T803" s="23" t="s">
        <v>281</v>
      </c>
      <c r="U803" s="23" t="s">
        <v>284</v>
      </c>
      <c r="V803" s="23" t="s">
        <v>1699</v>
      </c>
      <c r="W803" s="23">
        <v>41904</v>
      </c>
      <c r="X803" s="23" t="s">
        <v>192</v>
      </c>
      <c r="Y803" s="23">
        <v>4110</v>
      </c>
      <c r="Z803" s="23"/>
      <c r="AA803" s="23">
        <v>41904</v>
      </c>
      <c r="AB803" s="23">
        <v>-4110</v>
      </c>
    </row>
    <row r="804" spans="1:28" x14ac:dyDescent="0.25">
      <c r="A804" s="23" t="s">
        <v>2111</v>
      </c>
      <c r="B804" s="23">
        <v>200000002</v>
      </c>
      <c r="C804" s="26">
        <v>41919.303738425922</v>
      </c>
      <c r="D804" s="26">
        <v>41933.56931712963</v>
      </c>
      <c r="E804" s="26"/>
      <c r="F804" s="23">
        <v>0</v>
      </c>
      <c r="G804" s="23">
        <v>1</v>
      </c>
      <c r="H804" s="23">
        <v>200000000</v>
      </c>
      <c r="I804" s="23" t="s">
        <v>2112</v>
      </c>
      <c r="J804" s="23">
        <v>200000001</v>
      </c>
      <c r="K804" s="23"/>
      <c r="L804" s="23" t="s">
        <v>2111</v>
      </c>
      <c r="M804" s="23" t="s">
        <v>2113</v>
      </c>
      <c r="N804" s="23" t="s">
        <v>946</v>
      </c>
      <c r="O804" s="23" t="s">
        <v>947</v>
      </c>
      <c r="P804" s="23" t="s">
        <v>2165</v>
      </c>
      <c r="Q804" s="23"/>
      <c r="R804" s="26">
        <v>41919.833333333336</v>
      </c>
      <c r="S804" s="23">
        <v>21000</v>
      </c>
      <c r="T804" s="23" t="s">
        <v>281</v>
      </c>
      <c r="U804" s="23" t="s">
        <v>3593</v>
      </c>
      <c r="V804" s="23" t="s">
        <v>1698</v>
      </c>
      <c r="W804" s="23">
        <v>41920</v>
      </c>
      <c r="X804" s="23" t="s">
        <v>274</v>
      </c>
      <c r="Y804" s="23">
        <v>21000</v>
      </c>
      <c r="Z804" s="23"/>
      <c r="AA804" s="23">
        <v>41920</v>
      </c>
      <c r="AB804" s="23">
        <v>-21000</v>
      </c>
    </row>
    <row r="805" spans="1:28" x14ac:dyDescent="0.25">
      <c r="A805" s="23" t="s">
        <v>590</v>
      </c>
      <c r="B805" s="23">
        <v>200000001</v>
      </c>
      <c r="C805" s="26">
        <v>41850.390138888892</v>
      </c>
      <c r="D805" s="26">
        <v>41933.569467592592</v>
      </c>
      <c r="E805" s="26"/>
      <c r="F805" s="23">
        <v>0</v>
      </c>
      <c r="G805" s="23">
        <v>1</v>
      </c>
      <c r="H805" s="23">
        <v>200000000</v>
      </c>
      <c r="I805" s="23" t="s">
        <v>591</v>
      </c>
      <c r="J805" s="23">
        <v>200000000</v>
      </c>
      <c r="K805" s="23"/>
      <c r="L805" s="23" t="s">
        <v>590</v>
      </c>
      <c r="M805" s="23" t="s">
        <v>592</v>
      </c>
      <c r="N805" s="23" t="s">
        <v>593</v>
      </c>
      <c r="O805" s="23" t="s">
        <v>329</v>
      </c>
      <c r="P805" s="23" t="s">
        <v>594</v>
      </c>
      <c r="Q805" s="23"/>
      <c r="R805" s="26">
        <v>41823.833333333336</v>
      </c>
      <c r="S805" s="23">
        <v>50951.8</v>
      </c>
      <c r="T805" s="23" t="s">
        <v>280</v>
      </c>
      <c r="U805" s="23" t="s">
        <v>282</v>
      </c>
      <c r="V805" s="23" t="s">
        <v>1698</v>
      </c>
      <c r="W805" s="23">
        <v>41824</v>
      </c>
      <c r="X805" s="23" t="s">
        <v>181</v>
      </c>
      <c r="Y805" s="23"/>
      <c r="Z805" s="23">
        <v>50951.8</v>
      </c>
      <c r="AA805" s="23">
        <v>41824</v>
      </c>
      <c r="AB805" s="23">
        <v>50951.8</v>
      </c>
    </row>
    <row r="806" spans="1:28" x14ac:dyDescent="0.25">
      <c r="A806" s="23" t="s">
        <v>381</v>
      </c>
      <c r="B806" s="23">
        <v>200000001</v>
      </c>
      <c r="C806" s="26">
        <v>41858.59642361111</v>
      </c>
      <c r="D806" s="26">
        <v>41933.569456018522</v>
      </c>
      <c r="E806" s="26"/>
      <c r="F806" s="23">
        <v>0</v>
      </c>
      <c r="G806" s="23">
        <v>1</v>
      </c>
      <c r="H806" s="23">
        <v>200000003</v>
      </c>
      <c r="I806" s="23" t="s">
        <v>382</v>
      </c>
      <c r="J806" s="23">
        <v>200000000</v>
      </c>
      <c r="K806" s="23"/>
      <c r="L806" s="23" t="s">
        <v>381</v>
      </c>
      <c r="M806" s="23" t="s">
        <v>383</v>
      </c>
      <c r="N806" s="23" t="s">
        <v>384</v>
      </c>
      <c r="O806" s="23" t="s">
        <v>277</v>
      </c>
      <c r="P806" s="23" t="s">
        <v>860</v>
      </c>
      <c r="Q806" s="23"/>
      <c r="R806" s="26">
        <v>42072.833333333336</v>
      </c>
      <c r="S806" s="23">
        <v>37830</v>
      </c>
      <c r="T806" s="23" t="s">
        <v>280</v>
      </c>
      <c r="U806" s="23" t="s">
        <v>282</v>
      </c>
      <c r="V806" s="23" t="s">
        <v>1699</v>
      </c>
      <c r="W806" s="23">
        <v>42073</v>
      </c>
      <c r="X806" s="23" t="s">
        <v>181</v>
      </c>
      <c r="Y806" s="23"/>
      <c r="Z806" s="23">
        <v>37830</v>
      </c>
      <c r="AA806" s="23">
        <v>42073</v>
      </c>
      <c r="AB806" s="23">
        <v>37830</v>
      </c>
    </row>
    <row r="807" spans="1:28" x14ac:dyDescent="0.25">
      <c r="A807" s="23" t="s">
        <v>2685</v>
      </c>
      <c r="B807" s="23">
        <v>200000001</v>
      </c>
      <c r="C807" s="26">
        <v>41933.22042824074</v>
      </c>
      <c r="D807" s="26">
        <v>41949.538101851853</v>
      </c>
      <c r="E807" s="26"/>
      <c r="F807" s="23">
        <v>0</v>
      </c>
      <c r="G807" s="23">
        <v>1</v>
      </c>
      <c r="H807" s="23">
        <v>200000003</v>
      </c>
      <c r="I807" s="23" t="s">
        <v>2686</v>
      </c>
      <c r="J807" s="23">
        <v>200000000</v>
      </c>
      <c r="K807" s="23"/>
      <c r="L807" s="23" t="s">
        <v>2685</v>
      </c>
      <c r="M807" s="23" t="s">
        <v>2687</v>
      </c>
      <c r="N807" s="23" t="s">
        <v>977</v>
      </c>
      <c r="O807" s="23" t="s">
        <v>978</v>
      </c>
      <c r="P807" s="23" t="s">
        <v>2688</v>
      </c>
      <c r="Q807" s="23"/>
      <c r="R807" s="26">
        <v>41942.833333333336</v>
      </c>
      <c r="S807" s="23">
        <v>96249</v>
      </c>
      <c r="T807" s="23" t="s">
        <v>280</v>
      </c>
      <c r="U807" s="23" t="s">
        <v>282</v>
      </c>
      <c r="V807" s="23" t="s">
        <v>1699</v>
      </c>
      <c r="W807" s="23">
        <v>41943</v>
      </c>
      <c r="X807" s="23" t="s">
        <v>181</v>
      </c>
      <c r="Y807" s="23"/>
      <c r="Z807" s="23">
        <v>96249</v>
      </c>
      <c r="AA807" s="23">
        <v>41943</v>
      </c>
      <c r="AB807" s="23">
        <v>96249</v>
      </c>
    </row>
    <row r="808" spans="1:28" x14ac:dyDescent="0.25">
      <c r="A808" s="23" t="s">
        <v>3289</v>
      </c>
      <c r="B808" s="23">
        <v>200000000</v>
      </c>
      <c r="C808" s="26">
        <v>41942.276817129627</v>
      </c>
      <c r="D808" s="26">
        <v>41950.411782407406</v>
      </c>
      <c r="E808" s="26"/>
      <c r="F808" s="23">
        <v>0</v>
      </c>
      <c r="G808" s="23">
        <v>1</v>
      </c>
      <c r="H808" s="23">
        <v>100000000</v>
      </c>
      <c r="I808" s="23" t="s">
        <v>3290</v>
      </c>
      <c r="J808" s="23">
        <v>200000001</v>
      </c>
      <c r="K808" s="23"/>
      <c r="L808" s="23" t="s">
        <v>3289</v>
      </c>
      <c r="M808" s="23" t="s">
        <v>3291</v>
      </c>
      <c r="N808" s="23" t="s">
        <v>2131</v>
      </c>
      <c r="O808" s="23" t="s">
        <v>2132</v>
      </c>
      <c r="P808" s="23" t="s">
        <v>3367</v>
      </c>
      <c r="Q808" s="23"/>
      <c r="R808" s="26">
        <v>41953.833333333336</v>
      </c>
      <c r="S808" s="23">
        <v>10937</v>
      </c>
      <c r="T808" s="23" t="s">
        <v>281</v>
      </c>
      <c r="U808" s="23" t="s">
        <v>283</v>
      </c>
      <c r="V808" s="23" t="s">
        <v>1701</v>
      </c>
      <c r="W808" s="23">
        <v>41954</v>
      </c>
      <c r="X808" s="23" t="s">
        <v>185</v>
      </c>
      <c r="Y808" s="23">
        <v>10937</v>
      </c>
      <c r="Z808" s="23"/>
      <c r="AA808" s="23">
        <v>41954</v>
      </c>
      <c r="AB808" s="23">
        <v>-10937</v>
      </c>
    </row>
    <row r="809" spans="1:28" x14ac:dyDescent="0.25">
      <c r="A809" s="23" t="s">
        <v>467</v>
      </c>
      <c r="B809" s="23">
        <v>200000001</v>
      </c>
      <c r="C809" s="26">
        <v>41858.602754629632</v>
      </c>
      <c r="D809" s="26">
        <v>41933.569456018522</v>
      </c>
      <c r="E809" s="26"/>
      <c r="F809" s="23">
        <v>0</v>
      </c>
      <c r="G809" s="23">
        <v>1</v>
      </c>
      <c r="H809" s="23">
        <v>200000000</v>
      </c>
      <c r="I809" s="23" t="s">
        <v>468</v>
      </c>
      <c r="J809" s="23">
        <v>200000000</v>
      </c>
      <c r="K809" s="23"/>
      <c r="L809" s="23" t="s">
        <v>467</v>
      </c>
      <c r="M809" s="23" t="s">
        <v>383</v>
      </c>
      <c r="N809" s="23" t="s">
        <v>469</v>
      </c>
      <c r="O809" s="23" t="s">
        <v>279</v>
      </c>
      <c r="P809" s="23" t="s">
        <v>863</v>
      </c>
      <c r="Q809" s="23"/>
      <c r="R809" s="26">
        <v>41751.833333333336</v>
      </c>
      <c r="S809" s="23">
        <v>17700</v>
      </c>
      <c r="T809" s="23" t="s">
        <v>280</v>
      </c>
      <c r="U809" s="23" t="s">
        <v>282</v>
      </c>
      <c r="V809" s="23" t="s">
        <v>1698</v>
      </c>
      <c r="W809" s="23">
        <v>41752</v>
      </c>
      <c r="X809" s="23" t="s">
        <v>181</v>
      </c>
      <c r="Y809" s="23"/>
      <c r="Z809" s="23">
        <v>17700</v>
      </c>
      <c r="AA809" s="23">
        <v>41752</v>
      </c>
      <c r="AB809" s="23">
        <v>17700</v>
      </c>
    </row>
    <row r="810" spans="1:28" x14ac:dyDescent="0.25">
      <c r="A810" s="23" t="s">
        <v>1778</v>
      </c>
      <c r="B810" s="23">
        <v>200000001</v>
      </c>
      <c r="C810" s="26">
        <v>41919.212789351855</v>
      </c>
      <c r="D810" s="26">
        <v>41933.56931712963</v>
      </c>
      <c r="E810" s="26"/>
      <c r="F810" s="23">
        <v>0</v>
      </c>
      <c r="G810" s="23">
        <v>1</v>
      </c>
      <c r="H810" s="23">
        <v>200000003</v>
      </c>
      <c r="I810" s="23" t="s">
        <v>1779</v>
      </c>
      <c r="J810" s="23">
        <v>200000000</v>
      </c>
      <c r="K810" s="23"/>
      <c r="L810" s="23" t="s">
        <v>1778</v>
      </c>
      <c r="M810" s="23" t="s">
        <v>383</v>
      </c>
      <c r="N810" s="23" t="s">
        <v>384</v>
      </c>
      <c r="O810" s="23" t="s">
        <v>277</v>
      </c>
      <c r="P810" s="23" t="s">
        <v>1780</v>
      </c>
      <c r="Q810" s="23"/>
      <c r="R810" s="26">
        <v>41892.833333333336</v>
      </c>
      <c r="S810" s="23">
        <v>37830</v>
      </c>
      <c r="T810" s="23" t="s">
        <v>280</v>
      </c>
      <c r="U810" s="23" t="s">
        <v>282</v>
      </c>
      <c r="V810" s="23" t="s">
        <v>1699</v>
      </c>
      <c r="W810" s="23">
        <v>41893</v>
      </c>
      <c r="X810" s="23" t="s">
        <v>181</v>
      </c>
      <c r="Y810" s="23"/>
      <c r="Z810" s="23">
        <v>37830</v>
      </c>
      <c r="AA810" s="23">
        <v>41893</v>
      </c>
      <c r="AB810" s="23">
        <v>37830</v>
      </c>
    </row>
    <row r="811" spans="1:28" x14ac:dyDescent="0.25">
      <c r="A811" s="23" t="s">
        <v>386</v>
      </c>
      <c r="B811" s="23">
        <v>200000001</v>
      </c>
      <c r="C811" s="26">
        <v>41858.434502314813</v>
      </c>
      <c r="D811" s="26">
        <v>41933.569675925923</v>
      </c>
      <c r="E811" s="26"/>
      <c r="F811" s="23">
        <v>0</v>
      </c>
      <c r="G811" s="23">
        <v>1</v>
      </c>
      <c r="H811" s="23">
        <v>200000000</v>
      </c>
      <c r="I811" s="23" t="s">
        <v>422</v>
      </c>
      <c r="J811" s="23">
        <v>200000000</v>
      </c>
      <c r="K811" s="23"/>
      <c r="L811" s="23" t="s">
        <v>386</v>
      </c>
      <c r="M811" s="23" t="s">
        <v>383</v>
      </c>
      <c r="N811" s="23" t="s">
        <v>387</v>
      </c>
      <c r="O811" s="23" t="s">
        <v>258</v>
      </c>
      <c r="P811" s="23" t="s">
        <v>450</v>
      </c>
      <c r="Q811" s="23"/>
      <c r="R811" s="26">
        <v>41738.833333333336</v>
      </c>
      <c r="S811" s="23">
        <v>69384</v>
      </c>
      <c r="T811" s="23" t="s">
        <v>280</v>
      </c>
      <c r="U811" s="23" t="s">
        <v>282</v>
      </c>
      <c r="V811" s="23" t="s">
        <v>1698</v>
      </c>
      <c r="W811" s="23">
        <v>41739</v>
      </c>
      <c r="X811" s="23" t="s">
        <v>181</v>
      </c>
      <c r="Y811" s="23"/>
      <c r="Z811" s="23">
        <v>69384</v>
      </c>
      <c r="AA811" s="23">
        <v>41739</v>
      </c>
      <c r="AB811" s="23">
        <v>69384</v>
      </c>
    </row>
    <row r="812" spans="1:28" x14ac:dyDescent="0.25">
      <c r="A812" s="23" t="s">
        <v>1817</v>
      </c>
      <c r="B812" s="23">
        <v>200000000</v>
      </c>
      <c r="C812" s="26">
        <v>41920.30190972222</v>
      </c>
      <c r="D812" s="26">
        <v>41933.542824074073</v>
      </c>
      <c r="E812" s="26"/>
      <c r="F812" s="23">
        <v>0</v>
      </c>
      <c r="G812" s="23">
        <v>1</v>
      </c>
      <c r="H812" s="23">
        <v>200000003</v>
      </c>
      <c r="I812" s="23" t="s">
        <v>1818</v>
      </c>
      <c r="J812" s="23">
        <v>200000001</v>
      </c>
      <c r="K812" s="23"/>
      <c r="L812" s="23" t="s">
        <v>1817</v>
      </c>
      <c r="M812" s="23" t="s">
        <v>1819</v>
      </c>
      <c r="N812" s="23" t="s">
        <v>1749</v>
      </c>
      <c r="O812" s="23" t="s">
        <v>1750</v>
      </c>
      <c r="P812" s="23" t="s">
        <v>2301</v>
      </c>
      <c r="Q812" s="23"/>
      <c r="R812" s="26">
        <v>41919.833333333336</v>
      </c>
      <c r="S812" s="23">
        <v>29028.93</v>
      </c>
      <c r="T812" s="23" t="s">
        <v>281</v>
      </c>
      <c r="U812" s="23" t="s">
        <v>283</v>
      </c>
      <c r="V812" s="23" t="s">
        <v>1699</v>
      </c>
      <c r="W812" s="23">
        <v>41920</v>
      </c>
      <c r="X812" s="23" t="s">
        <v>185</v>
      </c>
      <c r="Y812" s="23">
        <v>29028.93</v>
      </c>
      <c r="Z812" s="23"/>
      <c r="AA812" s="23">
        <v>41920</v>
      </c>
      <c r="AB812" s="23">
        <v>-29028.93</v>
      </c>
    </row>
    <row r="813" spans="1:28" x14ac:dyDescent="0.25">
      <c r="A813" s="23" t="s">
        <v>676</v>
      </c>
      <c r="B813" s="23">
        <v>200000000</v>
      </c>
      <c r="C813" s="26">
        <v>41870.311099537037</v>
      </c>
      <c r="D813" s="26">
        <v>41933.543090277781</v>
      </c>
      <c r="E813" s="26"/>
      <c r="F813" s="23">
        <v>0</v>
      </c>
      <c r="G813" s="23">
        <v>1</v>
      </c>
      <c r="H813" s="23">
        <v>200000000</v>
      </c>
      <c r="I813" s="23" t="s">
        <v>2149</v>
      </c>
      <c r="J813" s="23">
        <v>200000001</v>
      </c>
      <c r="K813" s="23"/>
      <c r="L813" s="23" t="s">
        <v>676</v>
      </c>
      <c r="M813" s="23" t="s">
        <v>677</v>
      </c>
      <c r="N813" s="23" t="s">
        <v>1187</v>
      </c>
      <c r="O813" s="23" t="s">
        <v>1188</v>
      </c>
      <c r="P813" s="23" t="s">
        <v>1408</v>
      </c>
      <c r="Q813" s="23"/>
      <c r="R813" s="26">
        <v>41812.833333333336</v>
      </c>
      <c r="S813" s="23">
        <v>6183</v>
      </c>
      <c r="T813" s="23" t="s">
        <v>281</v>
      </c>
      <c r="U813" s="23" t="s">
        <v>283</v>
      </c>
      <c r="V813" s="23" t="s">
        <v>1698</v>
      </c>
      <c r="W813" s="23">
        <v>41813</v>
      </c>
      <c r="X813" s="23" t="s">
        <v>185</v>
      </c>
      <c r="Y813" s="23">
        <v>6183</v>
      </c>
      <c r="Z813" s="23"/>
      <c r="AA813" s="23">
        <v>41813</v>
      </c>
      <c r="AB813" s="23">
        <v>-6183</v>
      </c>
    </row>
    <row r="814" spans="1:28" x14ac:dyDescent="0.25">
      <c r="A814" s="23" t="s">
        <v>438</v>
      </c>
      <c r="B814" s="23">
        <v>200000000</v>
      </c>
      <c r="C814" s="26">
        <v>41880.297766203701</v>
      </c>
      <c r="D814" s="26">
        <v>41933.543090277781</v>
      </c>
      <c r="E814" s="26"/>
      <c r="F814" s="23">
        <v>0</v>
      </c>
      <c r="G814" s="23">
        <v>1</v>
      </c>
      <c r="H814" s="23">
        <v>200000000</v>
      </c>
      <c r="I814" s="23" t="s">
        <v>2708</v>
      </c>
      <c r="J814" s="23">
        <v>200000001</v>
      </c>
      <c r="K814" s="23"/>
      <c r="L814" s="23" t="s">
        <v>438</v>
      </c>
      <c r="M814" s="23" t="s">
        <v>439</v>
      </c>
      <c r="N814" s="23" t="s">
        <v>2429</v>
      </c>
      <c r="O814" s="23" t="s">
        <v>2430</v>
      </c>
      <c r="P814" s="23" t="s">
        <v>2743</v>
      </c>
      <c r="Q814" s="23"/>
      <c r="R814" s="26">
        <v>41872.833333333336</v>
      </c>
      <c r="S814" s="23">
        <v>160454</v>
      </c>
      <c r="T814" s="23" t="s">
        <v>281</v>
      </c>
      <c r="U814" s="23" t="s">
        <v>283</v>
      </c>
      <c r="V814" s="23" t="s">
        <v>1698</v>
      </c>
      <c r="W814" s="23">
        <v>41873</v>
      </c>
      <c r="X814" s="23" t="s">
        <v>185</v>
      </c>
      <c r="Y814" s="23">
        <v>160454</v>
      </c>
      <c r="Z814" s="23"/>
      <c r="AA814" s="23">
        <v>41873</v>
      </c>
      <c r="AB814" s="23">
        <v>-160454</v>
      </c>
    </row>
    <row r="815" spans="1:28" x14ac:dyDescent="0.25">
      <c r="A815" s="23" t="s">
        <v>880</v>
      </c>
      <c r="B815" s="23">
        <v>200000001</v>
      </c>
      <c r="C815" s="26">
        <v>41809.461412037039</v>
      </c>
      <c r="D815" s="26">
        <v>41933.569525462961</v>
      </c>
      <c r="E815" s="26"/>
      <c r="F815" s="23">
        <v>0</v>
      </c>
      <c r="G815" s="23">
        <v>1</v>
      </c>
      <c r="H815" s="23">
        <v>200000000</v>
      </c>
      <c r="I815" s="23"/>
      <c r="J815" s="23">
        <v>200000000</v>
      </c>
      <c r="K815" s="23"/>
      <c r="L815" s="23" t="s">
        <v>880</v>
      </c>
      <c r="M815" s="23" t="s">
        <v>881</v>
      </c>
      <c r="N815" s="23" t="s">
        <v>882</v>
      </c>
      <c r="O815" s="23" t="s">
        <v>327</v>
      </c>
      <c r="P815" s="23" t="s">
        <v>883</v>
      </c>
      <c r="Q815" s="23"/>
      <c r="R815" s="26">
        <v>41834.833333333336</v>
      </c>
      <c r="S815" s="23">
        <v>47890</v>
      </c>
      <c r="T815" s="23" t="s">
        <v>280</v>
      </c>
      <c r="U815" s="23" t="s">
        <v>282</v>
      </c>
      <c r="V815" s="23" t="s">
        <v>1698</v>
      </c>
      <c r="W815" s="23">
        <v>41835</v>
      </c>
      <c r="X815" s="23" t="s">
        <v>181</v>
      </c>
      <c r="Y815" s="23"/>
      <c r="Z815" s="23">
        <v>47890</v>
      </c>
      <c r="AA815" s="23">
        <v>41835</v>
      </c>
      <c r="AB815" s="23">
        <v>47890</v>
      </c>
    </row>
    <row r="816" spans="1:28" x14ac:dyDescent="0.25">
      <c r="A816" s="23" t="s">
        <v>2224</v>
      </c>
      <c r="B816" s="23">
        <v>200000000</v>
      </c>
      <c r="C816" s="26">
        <v>41919.573310185187</v>
      </c>
      <c r="D816" s="26">
        <v>41933.542847222219</v>
      </c>
      <c r="E816" s="26"/>
      <c r="F816" s="23">
        <v>0</v>
      </c>
      <c r="G816" s="23">
        <v>1</v>
      </c>
      <c r="H816" s="23">
        <v>200000000</v>
      </c>
      <c r="I816" s="23" t="s">
        <v>2225</v>
      </c>
      <c r="J816" s="23">
        <v>200000001</v>
      </c>
      <c r="K816" s="23"/>
      <c r="L816" s="23" t="s">
        <v>2224</v>
      </c>
      <c r="M816" s="23" t="s">
        <v>383</v>
      </c>
      <c r="N816" s="23" t="s">
        <v>2456</v>
      </c>
      <c r="O816" s="23" t="s">
        <v>2457</v>
      </c>
      <c r="P816" s="23" t="s">
        <v>2458</v>
      </c>
      <c r="Q816" s="23"/>
      <c r="R816" s="26">
        <v>41752.833333333336</v>
      </c>
      <c r="S816" s="23">
        <v>442800</v>
      </c>
      <c r="T816" s="23" t="s">
        <v>281</v>
      </c>
      <c r="U816" s="23" t="s">
        <v>283</v>
      </c>
      <c r="V816" s="23" t="s">
        <v>1698</v>
      </c>
      <c r="W816" s="23">
        <v>41753</v>
      </c>
      <c r="X816" s="23" t="s">
        <v>185</v>
      </c>
      <c r="Y816" s="23">
        <v>442800</v>
      </c>
      <c r="Z816" s="23"/>
      <c r="AA816" s="23">
        <v>41753</v>
      </c>
      <c r="AB816" s="23">
        <v>-442800</v>
      </c>
    </row>
    <row r="817" spans="1:28" x14ac:dyDescent="0.25">
      <c r="A817" s="23" t="s">
        <v>1262</v>
      </c>
      <c r="B817" s="23">
        <v>200000003</v>
      </c>
      <c r="C817" s="26">
        <v>41876.291562500002</v>
      </c>
      <c r="D817" s="26">
        <v>41933.569409722222</v>
      </c>
      <c r="E817" s="26"/>
      <c r="F817" s="23">
        <v>0</v>
      </c>
      <c r="G817" s="23">
        <v>1</v>
      </c>
      <c r="H817" s="23">
        <v>200000004</v>
      </c>
      <c r="I817" s="23" t="s">
        <v>1263</v>
      </c>
      <c r="J817" s="23">
        <v>200000001</v>
      </c>
      <c r="K817" s="23"/>
      <c r="L817" s="23" t="s">
        <v>1262</v>
      </c>
      <c r="M817" s="23" t="s">
        <v>1264</v>
      </c>
      <c r="N817" s="23" t="s">
        <v>549</v>
      </c>
      <c r="O817" s="23" t="s">
        <v>317</v>
      </c>
      <c r="P817" s="23" t="s">
        <v>1265</v>
      </c>
      <c r="Q817" s="23"/>
      <c r="R817" s="26"/>
      <c r="S817" s="23">
        <v>1300</v>
      </c>
      <c r="T817" s="23" t="s">
        <v>281</v>
      </c>
      <c r="U817" s="23" t="s">
        <v>284</v>
      </c>
      <c r="V817" s="23" t="s">
        <v>1700</v>
      </c>
      <c r="W817" s="23"/>
      <c r="X817" s="23" t="s">
        <v>192</v>
      </c>
      <c r="Y817" s="23">
        <v>1300</v>
      </c>
      <c r="Z817" s="23"/>
      <c r="AA817" s="23"/>
      <c r="AB817" s="23">
        <v>-1300</v>
      </c>
    </row>
    <row r="818" spans="1:28" x14ac:dyDescent="0.25">
      <c r="A818" s="23" t="s">
        <v>1251</v>
      </c>
      <c r="B818" s="23">
        <v>200000001</v>
      </c>
      <c r="C818" s="26">
        <v>41876.24391203704</v>
      </c>
      <c r="D818" s="26">
        <v>41933.569398148145</v>
      </c>
      <c r="E818" s="26"/>
      <c r="F818" s="23">
        <v>0</v>
      </c>
      <c r="G818" s="23">
        <v>1</v>
      </c>
      <c r="H818" s="23">
        <v>200000000</v>
      </c>
      <c r="I818" s="23"/>
      <c r="J818" s="23">
        <v>200000000</v>
      </c>
      <c r="K818" s="23"/>
      <c r="L818" s="23" t="s">
        <v>1251</v>
      </c>
      <c r="M818" s="23" t="s">
        <v>1252</v>
      </c>
      <c r="N818" s="23" t="s">
        <v>1253</v>
      </c>
      <c r="O818" s="23" t="s">
        <v>1254</v>
      </c>
      <c r="P818" s="23" t="s">
        <v>1255</v>
      </c>
      <c r="Q818" s="23">
        <v>100</v>
      </c>
      <c r="R818" s="26">
        <v>41765.833333333336</v>
      </c>
      <c r="S818" s="23">
        <v>58935.93</v>
      </c>
      <c r="T818" s="23" t="s">
        <v>280</v>
      </c>
      <c r="U818" s="23" t="s">
        <v>282</v>
      </c>
      <c r="V818" s="23" t="s">
        <v>1698</v>
      </c>
      <c r="W818" s="23">
        <v>41766</v>
      </c>
      <c r="X818" s="23" t="s">
        <v>181</v>
      </c>
      <c r="Y818" s="23"/>
      <c r="Z818" s="23">
        <v>58935.93</v>
      </c>
      <c r="AA818" s="23">
        <v>41766</v>
      </c>
      <c r="AB818" s="23">
        <v>58935.93</v>
      </c>
    </row>
    <row r="819" spans="1:28" x14ac:dyDescent="0.25">
      <c r="A819" s="23" t="s">
        <v>3197</v>
      </c>
      <c r="B819" s="23">
        <v>200000000</v>
      </c>
      <c r="C819" s="26">
        <v>41942.559953703705</v>
      </c>
      <c r="D819" s="26">
        <v>41942.559953703705</v>
      </c>
      <c r="E819" s="26"/>
      <c r="F819" s="23">
        <v>0</v>
      </c>
      <c r="G819" s="23">
        <v>1</v>
      </c>
      <c r="H819" s="23">
        <v>200000000</v>
      </c>
      <c r="I819" s="23" t="s">
        <v>3198</v>
      </c>
      <c r="J819" s="23">
        <v>200000001</v>
      </c>
      <c r="K819" s="23"/>
      <c r="L819" s="23" t="s">
        <v>3197</v>
      </c>
      <c r="M819" s="23" t="s">
        <v>3199</v>
      </c>
      <c r="N819" s="23" t="s">
        <v>1749</v>
      </c>
      <c r="O819" s="23" t="s">
        <v>1750</v>
      </c>
      <c r="P819" s="23" t="s">
        <v>3200</v>
      </c>
      <c r="Q819" s="23"/>
      <c r="R819" s="26">
        <v>41967.833333333336</v>
      </c>
      <c r="S819" s="23">
        <v>50948.5</v>
      </c>
      <c r="T819" s="23" t="s">
        <v>281</v>
      </c>
      <c r="U819" s="23" t="s">
        <v>283</v>
      </c>
      <c r="V819" s="23" t="s">
        <v>1698</v>
      </c>
      <c r="W819" s="23">
        <v>41968</v>
      </c>
      <c r="X819" s="23" t="s">
        <v>185</v>
      </c>
      <c r="Y819" s="23">
        <v>50948.5</v>
      </c>
      <c r="Z819" s="23"/>
      <c r="AA819" s="23">
        <v>41968</v>
      </c>
      <c r="AB819" s="23">
        <v>-50948.5</v>
      </c>
    </row>
    <row r="820" spans="1:28" x14ac:dyDescent="0.25">
      <c r="A820" s="23" t="s">
        <v>1103</v>
      </c>
      <c r="B820" s="23">
        <v>200000000</v>
      </c>
      <c r="C820" s="26">
        <v>41872.315578703703</v>
      </c>
      <c r="D820" s="26">
        <v>41933.542986111112</v>
      </c>
      <c r="E820" s="26"/>
      <c r="F820" s="23">
        <v>0</v>
      </c>
      <c r="G820" s="23">
        <v>1</v>
      </c>
      <c r="H820" s="23">
        <v>200000000</v>
      </c>
      <c r="I820" s="23" t="s">
        <v>1104</v>
      </c>
      <c r="J820" s="23">
        <v>200000001</v>
      </c>
      <c r="K820" s="23"/>
      <c r="L820" s="23" t="s">
        <v>1103</v>
      </c>
      <c r="M820" s="23" t="s">
        <v>1105</v>
      </c>
      <c r="N820" s="23" t="s">
        <v>390</v>
      </c>
      <c r="O820" s="23" t="s">
        <v>315</v>
      </c>
      <c r="P820" s="23" t="s">
        <v>1106</v>
      </c>
      <c r="Q820" s="23"/>
      <c r="R820" s="26"/>
      <c r="S820" s="23">
        <v>2387692.38</v>
      </c>
      <c r="T820" s="23" t="s">
        <v>281</v>
      </c>
      <c r="U820" s="23" t="s">
        <v>283</v>
      </c>
      <c r="V820" s="23" t="s">
        <v>1698</v>
      </c>
      <c r="W820" s="23"/>
      <c r="X820" s="23" t="s">
        <v>185</v>
      </c>
      <c r="Y820" s="23">
        <v>2387692.38</v>
      </c>
      <c r="Z820" s="23"/>
      <c r="AA820" s="23"/>
      <c r="AB820" s="23">
        <v>-2387692.38</v>
      </c>
    </row>
    <row r="821" spans="1:28" x14ac:dyDescent="0.25">
      <c r="A821" s="23" t="s">
        <v>3187</v>
      </c>
      <c r="B821" s="23">
        <v>200000000</v>
      </c>
      <c r="C821" s="26">
        <v>41948.241793981484</v>
      </c>
      <c r="D821" s="26">
        <v>41957.351793981485</v>
      </c>
      <c r="E821" s="26"/>
      <c r="F821" s="23">
        <v>0</v>
      </c>
      <c r="G821" s="23">
        <v>1</v>
      </c>
      <c r="H821" s="23">
        <v>200000003</v>
      </c>
      <c r="I821" s="23" t="s">
        <v>3188</v>
      </c>
      <c r="J821" s="23">
        <v>200000001</v>
      </c>
      <c r="K821" s="23"/>
      <c r="L821" s="23" t="s">
        <v>3187</v>
      </c>
      <c r="M821" s="23" t="s">
        <v>3189</v>
      </c>
      <c r="N821" s="23" t="s">
        <v>617</v>
      </c>
      <c r="O821" s="23" t="s">
        <v>324</v>
      </c>
      <c r="P821" s="23" t="s">
        <v>3226</v>
      </c>
      <c r="Q821" s="23"/>
      <c r="R821" s="26">
        <v>41948.833333333336</v>
      </c>
      <c r="S821" s="23">
        <v>37150.68</v>
      </c>
      <c r="T821" s="23" t="s">
        <v>281</v>
      </c>
      <c r="U821" s="23" t="s">
        <v>283</v>
      </c>
      <c r="V821" s="23" t="s">
        <v>1699</v>
      </c>
      <c r="W821" s="23">
        <v>41949</v>
      </c>
      <c r="X821" s="23" t="s">
        <v>185</v>
      </c>
      <c r="Y821" s="23">
        <v>37150.68</v>
      </c>
      <c r="Z821" s="23"/>
      <c r="AA821" s="23">
        <v>41949</v>
      </c>
      <c r="AB821" s="23">
        <v>-37150.68</v>
      </c>
    </row>
    <row r="822" spans="1:28" x14ac:dyDescent="0.25">
      <c r="A822" s="23" t="s">
        <v>2116</v>
      </c>
      <c r="B822" s="23">
        <v>200000002</v>
      </c>
      <c r="C822" s="26">
        <v>41935.607407407406</v>
      </c>
      <c r="D822" s="26">
        <v>41935.607407407406</v>
      </c>
      <c r="E822" s="26"/>
      <c r="F822" s="23">
        <v>0</v>
      </c>
      <c r="G822" s="23">
        <v>1</v>
      </c>
      <c r="H822" s="23">
        <v>100000000</v>
      </c>
      <c r="I822" s="23" t="s">
        <v>2117</v>
      </c>
      <c r="J822" s="23">
        <v>200000001</v>
      </c>
      <c r="K822" s="23"/>
      <c r="L822" s="23" t="s">
        <v>2116</v>
      </c>
      <c r="M822" s="23" t="s">
        <v>2118</v>
      </c>
      <c r="N822" s="23" t="s">
        <v>406</v>
      </c>
      <c r="O822" s="23" t="s">
        <v>253</v>
      </c>
      <c r="P822" s="23" t="s">
        <v>3036</v>
      </c>
      <c r="Q822" s="23"/>
      <c r="R822" s="26">
        <v>41934.833333333336</v>
      </c>
      <c r="S822" s="23">
        <v>118000</v>
      </c>
      <c r="T822" s="23" t="s">
        <v>281</v>
      </c>
      <c r="U822" s="23" t="s">
        <v>3593</v>
      </c>
      <c r="V822" s="23" t="s">
        <v>1701</v>
      </c>
      <c r="W822" s="23">
        <v>41935</v>
      </c>
      <c r="X822" s="23" t="s">
        <v>274</v>
      </c>
      <c r="Y822" s="23">
        <v>118000</v>
      </c>
      <c r="Z822" s="23"/>
      <c r="AA822" s="23">
        <v>41935</v>
      </c>
      <c r="AB822" s="23">
        <v>-118000</v>
      </c>
    </row>
    <row r="823" spans="1:28" x14ac:dyDescent="0.25">
      <c r="A823" s="23" t="s">
        <v>1381</v>
      </c>
      <c r="B823" s="23">
        <v>200000000</v>
      </c>
      <c r="C823" s="26">
        <v>41871.247673611113</v>
      </c>
      <c r="D823" s="26">
        <v>41933.542962962965</v>
      </c>
      <c r="E823" s="26"/>
      <c r="F823" s="23">
        <v>0</v>
      </c>
      <c r="G823" s="23">
        <v>1</v>
      </c>
      <c r="H823" s="23">
        <v>200000000</v>
      </c>
      <c r="I823" s="23" t="s">
        <v>1382</v>
      </c>
      <c r="J823" s="23">
        <v>200000001</v>
      </c>
      <c r="K823" s="23"/>
      <c r="L823" s="23" t="s">
        <v>1381</v>
      </c>
      <c r="M823" s="23" t="s">
        <v>444</v>
      </c>
      <c r="N823" s="23" t="s">
        <v>395</v>
      </c>
      <c r="O823" s="23" t="s">
        <v>322</v>
      </c>
      <c r="P823" s="23" t="s">
        <v>1522</v>
      </c>
      <c r="Q823" s="23"/>
      <c r="R823" s="26"/>
      <c r="S823" s="23">
        <v>36710</v>
      </c>
      <c r="T823" s="23" t="s">
        <v>281</v>
      </c>
      <c r="U823" s="23" t="s">
        <v>283</v>
      </c>
      <c r="V823" s="23" t="s">
        <v>1698</v>
      </c>
      <c r="W823" s="23"/>
      <c r="X823" s="23" t="s">
        <v>185</v>
      </c>
      <c r="Y823" s="23">
        <v>36710</v>
      </c>
      <c r="Z823" s="23"/>
      <c r="AA823" s="23"/>
      <c r="AB823" s="23">
        <v>-36710</v>
      </c>
    </row>
    <row r="824" spans="1:28" x14ac:dyDescent="0.25">
      <c r="A824" s="23" t="s">
        <v>1455</v>
      </c>
      <c r="B824" s="23">
        <v>200000001</v>
      </c>
      <c r="C824" s="26">
        <v>41870.52584490741</v>
      </c>
      <c r="D824" s="26">
        <v>41933.569421296299</v>
      </c>
      <c r="E824" s="26"/>
      <c r="F824" s="23">
        <v>0</v>
      </c>
      <c r="G824" s="23">
        <v>1</v>
      </c>
      <c r="H824" s="23">
        <v>200000003</v>
      </c>
      <c r="I824" s="23" t="s">
        <v>1456</v>
      </c>
      <c r="J824" s="23">
        <v>200000000</v>
      </c>
      <c r="K824" s="23"/>
      <c r="L824" s="23" t="s">
        <v>1455</v>
      </c>
      <c r="M824" s="23" t="s">
        <v>444</v>
      </c>
      <c r="N824" s="23" t="s">
        <v>1632</v>
      </c>
      <c r="O824" s="23" t="s">
        <v>1633</v>
      </c>
      <c r="P824" s="23" t="s">
        <v>1634</v>
      </c>
      <c r="Q824" s="23"/>
      <c r="R824" s="26"/>
      <c r="S824" s="23">
        <v>2870</v>
      </c>
      <c r="T824" s="23" t="s">
        <v>280</v>
      </c>
      <c r="U824" s="23" t="s">
        <v>282</v>
      </c>
      <c r="V824" s="23" t="s">
        <v>1699</v>
      </c>
      <c r="W824" s="23"/>
      <c r="X824" s="23" t="s">
        <v>181</v>
      </c>
      <c r="Y824" s="23"/>
      <c r="Z824" s="23">
        <v>2870</v>
      </c>
      <c r="AA824" s="23"/>
      <c r="AB824" s="23">
        <v>2870</v>
      </c>
    </row>
    <row r="825" spans="1:28" x14ac:dyDescent="0.25">
      <c r="A825" s="23" t="s">
        <v>726</v>
      </c>
      <c r="B825" s="23">
        <v>200000001</v>
      </c>
      <c r="C825" s="26">
        <v>41893.436782407407</v>
      </c>
      <c r="D825" s="26">
        <v>41933.569467592592</v>
      </c>
      <c r="E825" s="26"/>
      <c r="F825" s="23">
        <v>0</v>
      </c>
      <c r="G825" s="23">
        <v>1</v>
      </c>
      <c r="H825" s="23">
        <v>200000003</v>
      </c>
      <c r="I825" s="23" t="s">
        <v>493</v>
      </c>
      <c r="J825" s="23">
        <v>200000000</v>
      </c>
      <c r="K825" s="23"/>
      <c r="L825" s="23" t="s">
        <v>726</v>
      </c>
      <c r="M825" s="23" t="s">
        <v>727</v>
      </c>
      <c r="N825" s="23" t="s">
        <v>432</v>
      </c>
      <c r="O825" s="23" t="s">
        <v>266</v>
      </c>
      <c r="P825" s="23" t="s">
        <v>2193</v>
      </c>
      <c r="Q825" s="23"/>
      <c r="R825" s="26">
        <v>41897.833333333336</v>
      </c>
      <c r="S825" s="23">
        <v>400</v>
      </c>
      <c r="T825" s="23" t="s">
        <v>280</v>
      </c>
      <c r="U825" s="23" t="s">
        <v>282</v>
      </c>
      <c r="V825" s="23" t="s">
        <v>1699</v>
      </c>
      <c r="W825" s="23">
        <v>41898</v>
      </c>
      <c r="X825" s="23" t="s">
        <v>181</v>
      </c>
      <c r="Y825" s="23"/>
      <c r="Z825" s="23">
        <v>400</v>
      </c>
      <c r="AA825" s="23">
        <v>41898</v>
      </c>
      <c r="AB825" s="23">
        <v>400</v>
      </c>
    </row>
    <row r="826" spans="1:28" x14ac:dyDescent="0.25">
      <c r="A826" s="23" t="s">
        <v>3435</v>
      </c>
      <c r="B826" s="23">
        <v>200000000</v>
      </c>
      <c r="C826" s="26">
        <v>41956.569247685184</v>
      </c>
      <c r="D826" s="26">
        <v>41956.569247685184</v>
      </c>
      <c r="E826" s="26"/>
      <c r="F826" s="23">
        <v>0</v>
      </c>
      <c r="G826" s="23">
        <v>1</v>
      </c>
      <c r="H826" s="23">
        <v>100000000</v>
      </c>
      <c r="I826" s="23" t="s">
        <v>3436</v>
      </c>
      <c r="J826" s="23">
        <v>200000001</v>
      </c>
      <c r="K826" s="23"/>
      <c r="L826" s="23" t="s">
        <v>3435</v>
      </c>
      <c r="M826" s="23" t="s">
        <v>1819</v>
      </c>
      <c r="N826" s="23" t="s">
        <v>1654</v>
      </c>
      <c r="O826" s="23" t="s">
        <v>1655</v>
      </c>
      <c r="P826" s="23" t="s">
        <v>3489</v>
      </c>
      <c r="Q826" s="23"/>
      <c r="R826" s="26">
        <v>41956.833333333336</v>
      </c>
      <c r="S826" s="23">
        <v>82350</v>
      </c>
      <c r="T826" s="23" t="s">
        <v>281</v>
      </c>
      <c r="U826" s="23" t="s">
        <v>283</v>
      </c>
      <c r="V826" s="23" t="s">
        <v>1701</v>
      </c>
      <c r="W826" s="23">
        <v>41957</v>
      </c>
      <c r="X826" s="23" t="s">
        <v>185</v>
      </c>
      <c r="Y826" s="23">
        <v>82350</v>
      </c>
      <c r="Z826" s="23"/>
      <c r="AA826" s="23">
        <v>41957</v>
      </c>
      <c r="AB826" s="23">
        <v>-82350</v>
      </c>
    </row>
    <row r="827" spans="1:28" x14ac:dyDescent="0.25">
      <c r="A827" s="23" t="s">
        <v>1366</v>
      </c>
      <c r="B827" s="23">
        <v>200000002</v>
      </c>
      <c r="C827" s="26">
        <v>41870.558877314812</v>
      </c>
      <c r="D827" s="26">
        <v>41933.569421296299</v>
      </c>
      <c r="E827" s="26"/>
      <c r="F827" s="23">
        <v>0</v>
      </c>
      <c r="G827" s="23">
        <v>1</v>
      </c>
      <c r="H827" s="23">
        <v>100000000</v>
      </c>
      <c r="I827" s="23" t="s">
        <v>1367</v>
      </c>
      <c r="J827" s="23">
        <v>200000001</v>
      </c>
      <c r="K827" s="23"/>
      <c r="L827" s="23" t="s">
        <v>1366</v>
      </c>
      <c r="M827" s="23" t="s">
        <v>1077</v>
      </c>
      <c r="N827" s="23" t="s">
        <v>1078</v>
      </c>
      <c r="O827" s="23" t="s">
        <v>1079</v>
      </c>
      <c r="P827" s="23" t="s">
        <v>1667</v>
      </c>
      <c r="Q827" s="23"/>
      <c r="R827" s="26"/>
      <c r="S827" s="23">
        <v>4199.04</v>
      </c>
      <c r="T827" s="23" t="s">
        <v>281</v>
      </c>
      <c r="U827" s="23" t="s">
        <v>3593</v>
      </c>
      <c r="V827" s="23" t="s">
        <v>1701</v>
      </c>
      <c r="W827" s="23"/>
      <c r="X827" s="23" t="s">
        <v>274</v>
      </c>
      <c r="Y827" s="23">
        <v>4199.04</v>
      </c>
      <c r="Z827" s="23"/>
      <c r="AA827" s="23"/>
      <c r="AB827" s="23">
        <v>-4199.04</v>
      </c>
    </row>
    <row r="828" spans="1:28" x14ac:dyDescent="0.25">
      <c r="A828" s="23" t="s">
        <v>1193</v>
      </c>
      <c r="B828" s="23">
        <v>200000000</v>
      </c>
      <c r="C828" s="26">
        <v>41876.286469907405</v>
      </c>
      <c r="D828" s="26">
        <v>41933.542928240742</v>
      </c>
      <c r="E828" s="26"/>
      <c r="F828" s="23">
        <v>0</v>
      </c>
      <c r="G828" s="23">
        <v>1</v>
      </c>
      <c r="H828" s="23">
        <v>200000003</v>
      </c>
      <c r="I828" s="23" t="s">
        <v>1194</v>
      </c>
      <c r="J828" s="23">
        <v>200000001</v>
      </c>
      <c r="K828" s="23"/>
      <c r="L828" s="23" t="s">
        <v>1193</v>
      </c>
      <c r="M828" s="23" t="s">
        <v>1137</v>
      </c>
      <c r="N828" s="23" t="s">
        <v>617</v>
      </c>
      <c r="O828" s="23" t="s">
        <v>324</v>
      </c>
      <c r="P828" s="23" t="s">
        <v>1431</v>
      </c>
      <c r="Q828" s="23"/>
      <c r="R828" s="26"/>
      <c r="S828" s="23">
        <v>24853.040000000001</v>
      </c>
      <c r="T828" s="23" t="s">
        <v>281</v>
      </c>
      <c r="U828" s="23" t="s">
        <v>283</v>
      </c>
      <c r="V828" s="23" t="s">
        <v>1699</v>
      </c>
      <c r="W828" s="23"/>
      <c r="X828" s="23" t="s">
        <v>185</v>
      </c>
      <c r="Y828" s="23">
        <v>24853.040000000001</v>
      </c>
      <c r="Z828" s="23"/>
      <c r="AA828" s="23"/>
      <c r="AB828" s="23">
        <v>-24853.040000000001</v>
      </c>
    </row>
    <row r="829" spans="1:28" x14ac:dyDescent="0.25">
      <c r="A829" s="23" t="s">
        <v>995</v>
      </c>
      <c r="B829" s="23">
        <v>200000002</v>
      </c>
      <c r="C829" s="26">
        <v>41935.643310185187</v>
      </c>
      <c r="D829" s="26">
        <v>41935.778136574074</v>
      </c>
      <c r="E829" s="26"/>
      <c r="F829" s="23">
        <v>0</v>
      </c>
      <c r="G829" s="23">
        <v>1</v>
      </c>
      <c r="H829" s="23">
        <v>200000000</v>
      </c>
      <c r="I829" s="23" t="s">
        <v>1403</v>
      </c>
      <c r="J829" s="23">
        <v>200000001</v>
      </c>
      <c r="K829" s="23"/>
      <c r="L829" s="23" t="s">
        <v>995</v>
      </c>
      <c r="M829" s="23" t="s">
        <v>996</v>
      </c>
      <c r="N829" s="23" t="s">
        <v>501</v>
      </c>
      <c r="O829" s="23" t="s">
        <v>260</v>
      </c>
      <c r="P829" s="23" t="s">
        <v>3219</v>
      </c>
      <c r="Q829" s="23">
        <v>100</v>
      </c>
      <c r="R829" s="26">
        <v>41938.833333333336</v>
      </c>
      <c r="S829" s="23">
        <v>150000</v>
      </c>
      <c r="T829" s="23" t="s">
        <v>281</v>
      </c>
      <c r="U829" s="23" t="s">
        <v>3593</v>
      </c>
      <c r="V829" s="23" t="s">
        <v>1698</v>
      </c>
      <c r="W829" s="23">
        <v>41939</v>
      </c>
      <c r="X829" s="23" t="s">
        <v>274</v>
      </c>
      <c r="Y829" s="23">
        <v>150000</v>
      </c>
      <c r="Z829" s="23"/>
      <c r="AA829" s="23">
        <v>41939</v>
      </c>
      <c r="AB829" s="23">
        <v>-150000</v>
      </c>
    </row>
    <row r="830" spans="1:28" x14ac:dyDescent="0.25">
      <c r="A830" s="23" t="s">
        <v>3325</v>
      </c>
      <c r="B830" s="23">
        <v>200000001</v>
      </c>
      <c r="C830" s="26">
        <v>41936.457037037035</v>
      </c>
      <c r="D830" s="26">
        <v>41936.457037037035</v>
      </c>
      <c r="E830" s="26"/>
      <c r="F830" s="23">
        <v>0</v>
      </c>
      <c r="G830" s="23">
        <v>1</v>
      </c>
      <c r="H830" s="23">
        <v>200000000</v>
      </c>
      <c r="I830" s="23" t="s">
        <v>3326</v>
      </c>
      <c r="J830" s="23">
        <v>200000000</v>
      </c>
      <c r="K830" s="23"/>
      <c r="L830" s="23" t="s">
        <v>3325</v>
      </c>
      <c r="M830" s="23" t="s">
        <v>3095</v>
      </c>
      <c r="N830" s="23" t="s">
        <v>447</v>
      </c>
      <c r="O830" s="23" t="s">
        <v>294</v>
      </c>
      <c r="P830" s="23" t="s">
        <v>3327</v>
      </c>
      <c r="Q830" s="23"/>
      <c r="R830" s="26">
        <v>41938.833333333336</v>
      </c>
      <c r="S830" s="23">
        <v>100000</v>
      </c>
      <c r="T830" s="23" t="s">
        <v>280</v>
      </c>
      <c r="U830" s="23" t="s">
        <v>282</v>
      </c>
      <c r="V830" s="23" t="s">
        <v>1698</v>
      </c>
      <c r="W830" s="23">
        <v>41939</v>
      </c>
      <c r="X830" s="23" t="s">
        <v>181</v>
      </c>
      <c r="Y830" s="23"/>
      <c r="Z830" s="23">
        <v>100000</v>
      </c>
      <c r="AA830" s="23">
        <v>41939</v>
      </c>
      <c r="AB830" s="23">
        <v>100000</v>
      </c>
    </row>
    <row r="831" spans="1:28" x14ac:dyDescent="0.25">
      <c r="A831" s="23" t="s">
        <v>2215</v>
      </c>
      <c r="B831" s="23">
        <v>200000001</v>
      </c>
      <c r="C831" s="26">
        <v>41940.177337962959</v>
      </c>
      <c r="D831" s="26">
        <v>41940.177337962959</v>
      </c>
      <c r="E831" s="26"/>
      <c r="F831" s="23">
        <v>0</v>
      </c>
      <c r="G831" s="23">
        <v>1</v>
      </c>
      <c r="H831" s="23">
        <v>200000003</v>
      </c>
      <c r="I831" s="23" t="s">
        <v>2216</v>
      </c>
      <c r="J831" s="23">
        <v>200000000</v>
      </c>
      <c r="K831" s="23"/>
      <c r="L831" s="23" t="s">
        <v>2215</v>
      </c>
      <c r="M831" s="23" t="s">
        <v>2217</v>
      </c>
      <c r="N831" s="23" t="s">
        <v>436</v>
      </c>
      <c r="O831" s="23" t="s">
        <v>309</v>
      </c>
      <c r="P831" s="23" t="s">
        <v>3277</v>
      </c>
      <c r="Q831" s="23"/>
      <c r="R831" s="26">
        <v>41941.833333333336</v>
      </c>
      <c r="S831" s="23">
        <v>52119</v>
      </c>
      <c r="T831" s="23" t="s">
        <v>280</v>
      </c>
      <c r="U831" s="23" t="s">
        <v>282</v>
      </c>
      <c r="V831" s="23" t="s">
        <v>1699</v>
      </c>
      <c r="W831" s="23">
        <v>41942</v>
      </c>
      <c r="X831" s="23" t="s">
        <v>181</v>
      </c>
      <c r="Y831" s="23"/>
      <c r="Z831" s="23">
        <v>52119</v>
      </c>
      <c r="AA831" s="23">
        <v>41942</v>
      </c>
      <c r="AB831" s="23">
        <v>52119</v>
      </c>
    </row>
    <row r="832" spans="1:28" x14ac:dyDescent="0.25">
      <c r="A832" s="23" t="s">
        <v>2151</v>
      </c>
      <c r="B832" s="23">
        <v>200000002</v>
      </c>
      <c r="C832" s="26">
        <v>41914.567546296297</v>
      </c>
      <c r="D832" s="26">
        <v>41933.569340277776</v>
      </c>
      <c r="E832" s="26"/>
      <c r="F832" s="23">
        <v>0</v>
      </c>
      <c r="G832" s="23">
        <v>1</v>
      </c>
      <c r="H832" s="23">
        <v>200000000</v>
      </c>
      <c r="I832" s="23" t="s">
        <v>2152</v>
      </c>
      <c r="J832" s="23">
        <v>200000001</v>
      </c>
      <c r="K832" s="23"/>
      <c r="L832" s="23" t="s">
        <v>2151</v>
      </c>
      <c r="M832" s="23" t="s">
        <v>2153</v>
      </c>
      <c r="N832" s="23" t="s">
        <v>946</v>
      </c>
      <c r="O832" s="23" t="s">
        <v>947</v>
      </c>
      <c r="P832" s="23" t="s">
        <v>2709</v>
      </c>
      <c r="Q832" s="23"/>
      <c r="R832" s="26">
        <v>41856.833333333336</v>
      </c>
      <c r="S832" s="23">
        <v>106000</v>
      </c>
      <c r="T832" s="23" t="s">
        <v>281</v>
      </c>
      <c r="U832" s="23" t="s">
        <v>3593</v>
      </c>
      <c r="V832" s="23" t="s">
        <v>1698</v>
      </c>
      <c r="W832" s="23">
        <v>41857</v>
      </c>
      <c r="X832" s="23" t="s">
        <v>274</v>
      </c>
      <c r="Y832" s="23">
        <v>106000</v>
      </c>
      <c r="Z832" s="23"/>
      <c r="AA832" s="23">
        <v>41857</v>
      </c>
      <c r="AB832" s="23">
        <v>-106000</v>
      </c>
    </row>
    <row r="833" spans="1:28" x14ac:dyDescent="0.25">
      <c r="A833" s="23" t="s">
        <v>1523</v>
      </c>
      <c r="B833" s="23">
        <v>200000002</v>
      </c>
      <c r="C833" s="26">
        <v>41883.556331018517</v>
      </c>
      <c r="D833" s="26">
        <v>41933.569409722222</v>
      </c>
      <c r="E833" s="26"/>
      <c r="F833" s="23">
        <v>0</v>
      </c>
      <c r="G833" s="23">
        <v>1</v>
      </c>
      <c r="H833" s="23">
        <v>100000000</v>
      </c>
      <c r="I833" s="23" t="s">
        <v>1524</v>
      </c>
      <c r="J833" s="23">
        <v>200000001</v>
      </c>
      <c r="K833" s="23"/>
      <c r="L833" s="23" t="s">
        <v>1523</v>
      </c>
      <c r="M833" s="23" t="s">
        <v>1525</v>
      </c>
      <c r="N833" s="23" t="s">
        <v>1526</v>
      </c>
      <c r="O833" s="23" t="s">
        <v>1527</v>
      </c>
      <c r="P833" s="23" t="s">
        <v>2423</v>
      </c>
      <c r="Q833" s="23"/>
      <c r="R833" s="26"/>
      <c r="S833" s="23">
        <v>1000</v>
      </c>
      <c r="T833" s="23" t="s">
        <v>281</v>
      </c>
      <c r="U833" s="23" t="s">
        <v>3593</v>
      </c>
      <c r="V833" s="23" t="s">
        <v>1701</v>
      </c>
      <c r="W833" s="23"/>
      <c r="X833" s="23" t="s">
        <v>274</v>
      </c>
      <c r="Y833" s="23">
        <v>1000</v>
      </c>
      <c r="Z833" s="23"/>
      <c r="AA833" s="23"/>
      <c r="AB833" s="23">
        <v>-1000</v>
      </c>
    </row>
    <row r="834" spans="1:28" x14ac:dyDescent="0.25">
      <c r="A834" s="23" t="s">
        <v>2676</v>
      </c>
      <c r="B834" s="23">
        <v>200000001</v>
      </c>
      <c r="C834" s="26">
        <v>41914.579317129632</v>
      </c>
      <c r="D834" s="26">
        <v>41933.569340277776</v>
      </c>
      <c r="E834" s="26"/>
      <c r="F834" s="23">
        <v>0</v>
      </c>
      <c r="G834" s="23">
        <v>1</v>
      </c>
      <c r="H834" s="23">
        <v>200000000</v>
      </c>
      <c r="I834" s="23" t="s">
        <v>2677</v>
      </c>
      <c r="J834" s="23">
        <v>200000000</v>
      </c>
      <c r="K834" s="23"/>
      <c r="L834" s="23" t="s">
        <v>2676</v>
      </c>
      <c r="M834" s="23" t="s">
        <v>2678</v>
      </c>
      <c r="N834" s="23" t="s">
        <v>447</v>
      </c>
      <c r="O834" s="23" t="s">
        <v>294</v>
      </c>
      <c r="P834" s="23" t="s">
        <v>2849</v>
      </c>
      <c r="Q834" s="23"/>
      <c r="R834" s="26">
        <v>41765.833333333336</v>
      </c>
      <c r="S834" s="23">
        <v>23195</v>
      </c>
      <c r="T834" s="23" t="s">
        <v>280</v>
      </c>
      <c r="U834" s="23" t="s">
        <v>282</v>
      </c>
      <c r="V834" s="23" t="s">
        <v>1698</v>
      </c>
      <c r="W834" s="23">
        <v>41766</v>
      </c>
      <c r="X834" s="23" t="s">
        <v>181</v>
      </c>
      <c r="Y834" s="23"/>
      <c r="Z834" s="23">
        <v>23195</v>
      </c>
      <c r="AA834" s="23">
        <v>41766</v>
      </c>
      <c r="AB834" s="23">
        <v>23195</v>
      </c>
    </row>
    <row r="835" spans="1:28" x14ac:dyDescent="0.25">
      <c r="A835" s="23" t="s">
        <v>2727</v>
      </c>
      <c r="B835" s="23">
        <v>200000000</v>
      </c>
      <c r="C835" s="26">
        <v>41941.30777777778</v>
      </c>
      <c r="D835" s="26">
        <v>41941.30777777778</v>
      </c>
      <c r="E835" s="26"/>
      <c r="F835" s="23">
        <v>0</v>
      </c>
      <c r="G835" s="23">
        <v>1</v>
      </c>
      <c r="H835" s="23">
        <v>200000003</v>
      </c>
      <c r="I835" s="23" t="s">
        <v>2728</v>
      </c>
      <c r="J835" s="23">
        <v>200000001</v>
      </c>
      <c r="K835" s="23"/>
      <c r="L835" s="23" t="s">
        <v>2727</v>
      </c>
      <c r="M835" s="23" t="s">
        <v>2729</v>
      </c>
      <c r="N835" s="23" t="s">
        <v>2131</v>
      </c>
      <c r="O835" s="23" t="s">
        <v>2132</v>
      </c>
      <c r="P835" s="23" t="s">
        <v>3178</v>
      </c>
      <c r="Q835" s="23"/>
      <c r="R835" s="26">
        <v>41918.833333333336</v>
      </c>
      <c r="S835" s="23">
        <v>31344.02</v>
      </c>
      <c r="T835" s="23" t="s">
        <v>281</v>
      </c>
      <c r="U835" s="23" t="s">
        <v>283</v>
      </c>
      <c r="V835" s="23" t="s">
        <v>1699</v>
      </c>
      <c r="W835" s="23">
        <v>41919</v>
      </c>
      <c r="X835" s="23" t="s">
        <v>185</v>
      </c>
      <c r="Y835" s="23">
        <v>31344.02</v>
      </c>
      <c r="Z835" s="23"/>
      <c r="AA835" s="23">
        <v>41919</v>
      </c>
      <c r="AB835" s="23">
        <v>-31344.02</v>
      </c>
    </row>
    <row r="836" spans="1:28" x14ac:dyDescent="0.25">
      <c r="A836" s="23" t="s">
        <v>1157</v>
      </c>
      <c r="B836" s="23">
        <v>200000000</v>
      </c>
      <c r="C836" s="26">
        <v>41870.454421296294</v>
      </c>
      <c r="D836" s="26">
        <v>41933.542974537035</v>
      </c>
      <c r="E836" s="26"/>
      <c r="F836" s="23">
        <v>0</v>
      </c>
      <c r="G836" s="23">
        <v>1</v>
      </c>
      <c r="H836" s="23">
        <v>200000000</v>
      </c>
      <c r="I836" s="23" t="s">
        <v>2155</v>
      </c>
      <c r="J836" s="23">
        <v>200000001</v>
      </c>
      <c r="K836" s="23"/>
      <c r="L836" s="23" t="s">
        <v>1157</v>
      </c>
      <c r="M836" s="23" t="s">
        <v>1158</v>
      </c>
      <c r="N836" s="23" t="s">
        <v>395</v>
      </c>
      <c r="O836" s="23" t="s">
        <v>322</v>
      </c>
      <c r="P836" s="23" t="s">
        <v>1159</v>
      </c>
      <c r="Q836" s="23"/>
      <c r="R836" s="26">
        <v>41758.833333333336</v>
      </c>
      <c r="S836" s="23">
        <v>31973</v>
      </c>
      <c r="T836" s="23" t="s">
        <v>281</v>
      </c>
      <c r="U836" s="23" t="s">
        <v>283</v>
      </c>
      <c r="V836" s="23" t="s">
        <v>1698</v>
      </c>
      <c r="W836" s="23">
        <v>41759</v>
      </c>
      <c r="X836" s="23" t="s">
        <v>185</v>
      </c>
      <c r="Y836" s="23">
        <v>31973</v>
      </c>
      <c r="Z836" s="23"/>
      <c r="AA836" s="23">
        <v>41759</v>
      </c>
      <c r="AB836" s="23">
        <v>-31973</v>
      </c>
    </row>
    <row r="837" spans="1:28" x14ac:dyDescent="0.25">
      <c r="A837" s="23" t="s">
        <v>2639</v>
      </c>
      <c r="B837" s="23">
        <v>200000001</v>
      </c>
      <c r="C837" s="26">
        <v>41914.572662037041</v>
      </c>
      <c r="D837" s="26">
        <v>41933.569340277776</v>
      </c>
      <c r="E837" s="26"/>
      <c r="F837" s="23">
        <v>0</v>
      </c>
      <c r="G837" s="23">
        <v>1</v>
      </c>
      <c r="H837" s="23">
        <v>200000000</v>
      </c>
      <c r="I837" s="23" t="s">
        <v>2640</v>
      </c>
      <c r="J837" s="23">
        <v>200000000</v>
      </c>
      <c r="K837" s="23"/>
      <c r="L837" s="23" t="s">
        <v>2639</v>
      </c>
      <c r="M837" s="23" t="s">
        <v>2641</v>
      </c>
      <c r="N837" s="23" t="s">
        <v>447</v>
      </c>
      <c r="O837" s="23" t="s">
        <v>294</v>
      </c>
      <c r="P837" s="23" t="s">
        <v>2744</v>
      </c>
      <c r="Q837" s="23"/>
      <c r="R837" s="26">
        <v>41756.833333333336</v>
      </c>
      <c r="S837" s="23">
        <v>2400</v>
      </c>
      <c r="T837" s="23" t="s">
        <v>280</v>
      </c>
      <c r="U837" s="23" t="s">
        <v>282</v>
      </c>
      <c r="V837" s="23" t="s">
        <v>1698</v>
      </c>
      <c r="W837" s="23">
        <v>41757</v>
      </c>
      <c r="X837" s="23" t="s">
        <v>181</v>
      </c>
      <c r="Y837" s="23"/>
      <c r="Z837" s="23">
        <v>2400</v>
      </c>
      <c r="AA837" s="23">
        <v>41757</v>
      </c>
      <c r="AB837" s="23">
        <v>2400</v>
      </c>
    </row>
    <row r="838" spans="1:28" x14ac:dyDescent="0.25">
      <c r="A838" s="23" t="s">
        <v>2322</v>
      </c>
      <c r="B838" s="23">
        <v>200000000</v>
      </c>
      <c r="C838" s="26">
        <v>41913.582650462966</v>
      </c>
      <c r="D838" s="26">
        <v>41949.665243055555</v>
      </c>
      <c r="E838" s="26"/>
      <c r="F838" s="23">
        <v>0</v>
      </c>
      <c r="G838" s="23">
        <v>1</v>
      </c>
      <c r="H838" s="23">
        <v>200000000</v>
      </c>
      <c r="I838" s="23" t="s">
        <v>2323</v>
      </c>
      <c r="J838" s="23">
        <v>200000001</v>
      </c>
      <c r="K838" s="23"/>
      <c r="L838" s="23" t="s">
        <v>2322</v>
      </c>
      <c r="M838" s="23" t="s">
        <v>2324</v>
      </c>
      <c r="N838" s="23" t="s">
        <v>530</v>
      </c>
      <c r="O838" s="23" t="s">
        <v>293</v>
      </c>
      <c r="P838" s="23" t="s">
        <v>2325</v>
      </c>
      <c r="Q838" s="23"/>
      <c r="R838" s="26">
        <v>41934.833333333336</v>
      </c>
      <c r="S838" s="23">
        <v>25401</v>
      </c>
      <c r="T838" s="23" t="s">
        <v>281</v>
      </c>
      <c r="U838" s="23" t="s">
        <v>283</v>
      </c>
      <c r="V838" s="23" t="s">
        <v>1698</v>
      </c>
      <c r="W838" s="23">
        <v>41935</v>
      </c>
      <c r="X838" s="23" t="s">
        <v>185</v>
      </c>
      <c r="Y838" s="23">
        <v>25401</v>
      </c>
      <c r="Z838" s="23"/>
      <c r="AA838" s="23">
        <v>41935</v>
      </c>
      <c r="AB838" s="23">
        <v>-25401</v>
      </c>
    </row>
    <row r="839" spans="1:28" x14ac:dyDescent="0.25">
      <c r="A839" s="23" t="s">
        <v>3303</v>
      </c>
      <c r="B839" s="23">
        <v>200000000</v>
      </c>
      <c r="C839" s="26">
        <v>41936.435081018521</v>
      </c>
      <c r="D839" s="26">
        <v>41936.435081018521</v>
      </c>
      <c r="E839" s="26"/>
      <c r="F839" s="23">
        <v>0</v>
      </c>
      <c r="G839" s="23">
        <v>1</v>
      </c>
      <c r="H839" s="23">
        <v>200000003</v>
      </c>
      <c r="I839" s="23" t="s">
        <v>3304</v>
      </c>
      <c r="J839" s="23">
        <v>200000001</v>
      </c>
      <c r="K839" s="23"/>
      <c r="L839" s="23" t="s">
        <v>3303</v>
      </c>
      <c r="M839" s="23" t="s">
        <v>3305</v>
      </c>
      <c r="N839" s="23" t="s">
        <v>395</v>
      </c>
      <c r="O839" s="23" t="s">
        <v>322</v>
      </c>
      <c r="P839" s="23" t="s">
        <v>3374</v>
      </c>
      <c r="Q839" s="23"/>
      <c r="R839" s="26">
        <v>41969.833333333336</v>
      </c>
      <c r="S839" s="23">
        <v>325</v>
      </c>
      <c r="T839" s="23" t="s">
        <v>281</v>
      </c>
      <c r="U839" s="23" t="s">
        <v>283</v>
      </c>
      <c r="V839" s="23" t="s">
        <v>1699</v>
      </c>
      <c r="W839" s="23">
        <v>41970</v>
      </c>
      <c r="X839" s="23" t="s">
        <v>185</v>
      </c>
      <c r="Y839" s="23">
        <v>325</v>
      </c>
      <c r="Z839" s="23"/>
      <c r="AA839" s="23">
        <v>41970</v>
      </c>
      <c r="AB839" s="23">
        <v>-325</v>
      </c>
    </row>
    <row r="840" spans="1:28" x14ac:dyDescent="0.25">
      <c r="A840" s="23" t="s">
        <v>1293</v>
      </c>
      <c r="B840" s="23">
        <v>200000003</v>
      </c>
      <c r="C840" s="26">
        <v>41870.425034722219</v>
      </c>
      <c r="D840" s="26">
        <v>41933.569432870368</v>
      </c>
      <c r="E840" s="26"/>
      <c r="F840" s="23">
        <v>0</v>
      </c>
      <c r="G840" s="23">
        <v>1</v>
      </c>
      <c r="H840" s="23">
        <v>200000000</v>
      </c>
      <c r="I840" s="23" t="s">
        <v>1294</v>
      </c>
      <c r="J840" s="23">
        <v>200000001</v>
      </c>
      <c r="K840" s="23"/>
      <c r="L840" s="23" t="s">
        <v>1293</v>
      </c>
      <c r="M840" s="23" t="s">
        <v>1295</v>
      </c>
      <c r="N840" s="23" t="s">
        <v>1187</v>
      </c>
      <c r="O840" s="23" t="s">
        <v>1188</v>
      </c>
      <c r="P840" s="23" t="s">
        <v>1296</v>
      </c>
      <c r="Q840" s="23"/>
      <c r="R840" s="26">
        <v>41606.833333333336</v>
      </c>
      <c r="S840" s="23">
        <v>30960</v>
      </c>
      <c r="T840" s="23" t="s">
        <v>281</v>
      </c>
      <c r="U840" s="23" t="s">
        <v>284</v>
      </c>
      <c r="V840" s="23" t="s">
        <v>1698</v>
      </c>
      <c r="W840" s="23">
        <v>41607</v>
      </c>
      <c r="X840" s="23" t="s">
        <v>192</v>
      </c>
      <c r="Y840" s="23">
        <v>30960</v>
      </c>
      <c r="Z840" s="23"/>
      <c r="AA840" s="23">
        <v>41607</v>
      </c>
      <c r="AB840" s="23">
        <v>-30960</v>
      </c>
    </row>
    <row r="841" spans="1:28" x14ac:dyDescent="0.25">
      <c r="A841" s="23" t="s">
        <v>1710</v>
      </c>
      <c r="B841" s="23">
        <v>200000000</v>
      </c>
      <c r="C841" s="26">
        <v>41905.731898148151</v>
      </c>
      <c r="D841" s="26">
        <v>41933.542870370373</v>
      </c>
      <c r="E841" s="26"/>
      <c r="F841" s="23">
        <v>0</v>
      </c>
      <c r="G841" s="23">
        <v>1</v>
      </c>
      <c r="H841" s="23">
        <v>200000003</v>
      </c>
      <c r="I841" s="23" t="s">
        <v>1711</v>
      </c>
      <c r="J841" s="23">
        <v>200000001</v>
      </c>
      <c r="K841" s="23"/>
      <c r="L841" s="23" t="s">
        <v>1710</v>
      </c>
      <c r="M841" s="23" t="s">
        <v>1712</v>
      </c>
      <c r="N841" s="23" t="s">
        <v>530</v>
      </c>
      <c r="O841" s="23" t="s">
        <v>293</v>
      </c>
      <c r="P841" s="23" t="s">
        <v>1713</v>
      </c>
      <c r="Q841" s="23"/>
      <c r="R841" s="26">
        <v>41751.833333333336</v>
      </c>
      <c r="S841" s="23">
        <v>1161562.0900000001</v>
      </c>
      <c r="T841" s="23" t="s">
        <v>281</v>
      </c>
      <c r="U841" s="23" t="s">
        <v>283</v>
      </c>
      <c r="V841" s="23" t="s">
        <v>1699</v>
      </c>
      <c r="W841" s="23">
        <v>41752</v>
      </c>
      <c r="X841" s="23" t="s">
        <v>185</v>
      </c>
      <c r="Y841" s="23">
        <v>1161562.0900000001</v>
      </c>
      <c r="Z841" s="23"/>
      <c r="AA841" s="23">
        <v>41752</v>
      </c>
      <c r="AB841" s="23">
        <v>-1161562.0900000001</v>
      </c>
    </row>
    <row r="842" spans="1:28" x14ac:dyDescent="0.25">
      <c r="A842" s="23" t="s">
        <v>695</v>
      </c>
      <c r="B842" s="23">
        <v>200000001</v>
      </c>
      <c r="C842" s="26">
        <v>41857.589085648149</v>
      </c>
      <c r="D842" s="26">
        <v>41933.569467592592</v>
      </c>
      <c r="E842" s="26"/>
      <c r="F842" s="23">
        <v>0</v>
      </c>
      <c r="G842" s="23">
        <v>1</v>
      </c>
      <c r="H842" s="23">
        <v>100000000</v>
      </c>
      <c r="I842" s="23" t="s">
        <v>696</v>
      </c>
      <c r="J842" s="23">
        <v>200000000</v>
      </c>
      <c r="K842" s="23"/>
      <c r="L842" s="23" t="s">
        <v>695</v>
      </c>
      <c r="M842" s="23" t="s">
        <v>697</v>
      </c>
      <c r="N842" s="23" t="s">
        <v>698</v>
      </c>
      <c r="O842" s="23" t="s">
        <v>288</v>
      </c>
      <c r="P842" s="23" t="s">
        <v>699</v>
      </c>
      <c r="Q842" s="23">
        <v>100</v>
      </c>
      <c r="R842" s="26">
        <v>41848.833333333336</v>
      </c>
      <c r="S842" s="23">
        <v>23165.64</v>
      </c>
      <c r="T842" s="23" t="s">
        <v>280</v>
      </c>
      <c r="U842" s="23" t="s">
        <v>282</v>
      </c>
      <c r="V842" s="23" t="s">
        <v>1701</v>
      </c>
      <c r="W842" s="23">
        <v>41849</v>
      </c>
      <c r="X842" s="23" t="s">
        <v>181</v>
      </c>
      <c r="Y842" s="23"/>
      <c r="Z842" s="23">
        <v>23165.64</v>
      </c>
      <c r="AA842" s="23">
        <v>41849</v>
      </c>
      <c r="AB842" s="23">
        <v>23165.64</v>
      </c>
    </row>
    <row r="843" spans="1:28" x14ac:dyDescent="0.25">
      <c r="A843" s="23" t="s">
        <v>1899</v>
      </c>
      <c r="B843" s="23">
        <v>200000003</v>
      </c>
      <c r="C843" s="26">
        <v>41915.19771990741</v>
      </c>
      <c r="D843" s="26">
        <v>41933.569537037038</v>
      </c>
      <c r="E843" s="26"/>
      <c r="F843" s="23">
        <v>0</v>
      </c>
      <c r="G843" s="23">
        <v>1</v>
      </c>
      <c r="H843" s="23">
        <v>200000000</v>
      </c>
      <c r="I843" s="23" t="s">
        <v>1900</v>
      </c>
      <c r="J843" s="23">
        <v>200000001</v>
      </c>
      <c r="K843" s="23"/>
      <c r="L843" s="23" t="s">
        <v>1899</v>
      </c>
      <c r="M843" s="23" t="s">
        <v>1901</v>
      </c>
      <c r="N843" s="23" t="s">
        <v>373</v>
      </c>
      <c r="O843" s="23" t="s">
        <v>337</v>
      </c>
      <c r="P843" s="23" t="s">
        <v>2459</v>
      </c>
      <c r="Q843" s="23"/>
      <c r="R843" s="26">
        <v>41903.833333333336</v>
      </c>
      <c r="S843" s="23">
        <v>5709.99</v>
      </c>
      <c r="T843" s="23" t="s">
        <v>281</v>
      </c>
      <c r="U843" s="23" t="s">
        <v>284</v>
      </c>
      <c r="V843" s="23" t="s">
        <v>1698</v>
      </c>
      <c r="W843" s="23">
        <v>41904</v>
      </c>
      <c r="X843" s="23" t="s">
        <v>192</v>
      </c>
      <c r="Y843" s="23">
        <v>5709.99</v>
      </c>
      <c r="Z843" s="23"/>
      <c r="AA843" s="23">
        <v>41904</v>
      </c>
      <c r="AB843" s="23">
        <v>-5709.99</v>
      </c>
    </row>
    <row r="844" spans="1:28" x14ac:dyDescent="0.25">
      <c r="A844" s="23" t="s">
        <v>2067</v>
      </c>
      <c r="B844" s="23">
        <v>200000000</v>
      </c>
      <c r="C844" s="26">
        <v>41949.360590277778</v>
      </c>
      <c r="D844" s="26">
        <v>41949.360590277778</v>
      </c>
      <c r="E844" s="26"/>
      <c r="F844" s="23">
        <v>0</v>
      </c>
      <c r="G844" s="23">
        <v>1</v>
      </c>
      <c r="H844" s="23">
        <v>100000000</v>
      </c>
      <c r="I844" s="23" t="s">
        <v>2068</v>
      </c>
      <c r="J844" s="23">
        <v>200000001</v>
      </c>
      <c r="K844" s="23"/>
      <c r="L844" s="23" t="s">
        <v>2067</v>
      </c>
      <c r="M844" s="23" t="s">
        <v>607</v>
      </c>
      <c r="N844" s="23" t="s">
        <v>1800</v>
      </c>
      <c r="O844" s="23" t="s">
        <v>1801</v>
      </c>
      <c r="P844" s="23" t="s">
        <v>3247</v>
      </c>
      <c r="Q844" s="23"/>
      <c r="R844" s="26">
        <v>41988.833333333336</v>
      </c>
      <c r="S844" s="23">
        <v>128258</v>
      </c>
      <c r="T844" s="23" t="s">
        <v>281</v>
      </c>
      <c r="U844" s="23" t="s">
        <v>283</v>
      </c>
      <c r="V844" s="23" t="s">
        <v>1701</v>
      </c>
      <c r="W844" s="23">
        <v>41989</v>
      </c>
      <c r="X844" s="23" t="s">
        <v>185</v>
      </c>
      <c r="Y844" s="23">
        <v>128258</v>
      </c>
      <c r="Z844" s="23"/>
      <c r="AA844" s="23">
        <v>41989</v>
      </c>
      <c r="AB844" s="23">
        <v>-128258</v>
      </c>
    </row>
    <row r="845" spans="1:28" x14ac:dyDescent="0.25">
      <c r="A845" s="23" t="s">
        <v>3146</v>
      </c>
      <c r="B845" s="23">
        <v>200000001</v>
      </c>
      <c r="C845" s="26">
        <v>41936.404340277775</v>
      </c>
      <c r="D845" s="26">
        <v>41936.404340277775</v>
      </c>
      <c r="E845" s="26"/>
      <c r="F845" s="23">
        <v>0</v>
      </c>
      <c r="G845" s="23">
        <v>1</v>
      </c>
      <c r="H845" s="23">
        <v>200000000</v>
      </c>
      <c r="I845" s="23" t="s">
        <v>3147</v>
      </c>
      <c r="J845" s="23">
        <v>200000000</v>
      </c>
      <c r="K845" s="23"/>
      <c r="L845" s="23" t="s">
        <v>3146</v>
      </c>
      <c r="M845" s="23" t="s">
        <v>3148</v>
      </c>
      <c r="N845" s="23" t="s">
        <v>2390</v>
      </c>
      <c r="O845" s="23" t="s">
        <v>2391</v>
      </c>
      <c r="P845" s="23" t="s">
        <v>3235</v>
      </c>
      <c r="Q845" s="23"/>
      <c r="R845" s="26">
        <v>41960.833333333336</v>
      </c>
      <c r="S845" s="23">
        <v>72136.67</v>
      </c>
      <c r="T845" s="23" t="s">
        <v>280</v>
      </c>
      <c r="U845" s="23" t="s">
        <v>282</v>
      </c>
      <c r="V845" s="23" t="s">
        <v>1698</v>
      </c>
      <c r="W845" s="23">
        <v>41961</v>
      </c>
      <c r="X845" s="23" t="s">
        <v>181</v>
      </c>
      <c r="Y845" s="23"/>
      <c r="Z845" s="23">
        <v>72136.67</v>
      </c>
      <c r="AA845" s="23">
        <v>41961</v>
      </c>
      <c r="AB845" s="23">
        <v>72136.67</v>
      </c>
    </row>
    <row r="846" spans="1:28" x14ac:dyDescent="0.25">
      <c r="A846" s="23" t="s">
        <v>728</v>
      </c>
      <c r="B846" s="23">
        <v>200000000</v>
      </c>
      <c r="C846" s="26">
        <v>41856.453680555554</v>
      </c>
      <c r="D846" s="26">
        <v>41957.346863425926</v>
      </c>
      <c r="E846" s="26"/>
      <c r="F846" s="23">
        <v>0</v>
      </c>
      <c r="G846" s="23">
        <v>1</v>
      </c>
      <c r="H846" s="23">
        <v>100000000</v>
      </c>
      <c r="I846" s="23" t="s">
        <v>2199</v>
      </c>
      <c r="J846" s="23">
        <v>200000001</v>
      </c>
      <c r="K846" s="23"/>
      <c r="L846" s="23" t="s">
        <v>728</v>
      </c>
      <c r="M846" s="23" t="s">
        <v>729</v>
      </c>
      <c r="N846" s="23" t="s">
        <v>1800</v>
      </c>
      <c r="O846" s="23" t="s">
        <v>1801</v>
      </c>
      <c r="P846" s="23" t="s">
        <v>859</v>
      </c>
      <c r="Q846" s="23"/>
      <c r="R846" s="26">
        <v>41850.833333333336</v>
      </c>
      <c r="S846" s="23">
        <v>86838.57</v>
      </c>
      <c r="T846" s="23" t="s">
        <v>281</v>
      </c>
      <c r="U846" s="23" t="s">
        <v>283</v>
      </c>
      <c r="V846" s="23" t="s">
        <v>1701</v>
      </c>
      <c r="W846" s="23">
        <v>41851</v>
      </c>
      <c r="X846" s="23" t="s">
        <v>185</v>
      </c>
      <c r="Y846" s="23">
        <v>86838.57</v>
      </c>
      <c r="Z846" s="23"/>
      <c r="AA846" s="23">
        <v>41851</v>
      </c>
      <c r="AB846" s="23">
        <v>-86838.57</v>
      </c>
    </row>
    <row r="847" spans="1:28" x14ac:dyDescent="0.25">
      <c r="A847" s="23" t="s">
        <v>2532</v>
      </c>
      <c r="B847" s="23">
        <v>200000001</v>
      </c>
      <c r="C847" s="26">
        <v>41914.6403587963</v>
      </c>
      <c r="D847" s="26">
        <v>41933.569340277776</v>
      </c>
      <c r="E847" s="26"/>
      <c r="F847" s="23">
        <v>0</v>
      </c>
      <c r="G847" s="23">
        <v>1</v>
      </c>
      <c r="H847" s="23">
        <v>100000000</v>
      </c>
      <c r="I847" s="23" t="s">
        <v>528</v>
      </c>
      <c r="J847" s="23">
        <v>200000000</v>
      </c>
      <c r="K847" s="23"/>
      <c r="L847" s="23" t="s">
        <v>2532</v>
      </c>
      <c r="M847" s="23" t="s">
        <v>529</v>
      </c>
      <c r="N847" s="23" t="s">
        <v>770</v>
      </c>
      <c r="O847" s="23" t="s">
        <v>289</v>
      </c>
      <c r="P847" s="23" t="s">
        <v>2575</v>
      </c>
      <c r="Q847" s="23"/>
      <c r="R847" s="26">
        <v>41809.833333333336</v>
      </c>
      <c r="S847" s="23">
        <v>14795</v>
      </c>
      <c r="T847" s="23" t="s">
        <v>280</v>
      </c>
      <c r="U847" s="23" t="s">
        <v>282</v>
      </c>
      <c r="V847" s="23" t="s">
        <v>1701</v>
      </c>
      <c r="W847" s="23">
        <v>41810</v>
      </c>
      <c r="X847" s="23" t="s">
        <v>181</v>
      </c>
      <c r="Y847" s="23"/>
      <c r="Z847" s="23">
        <v>14795</v>
      </c>
      <c r="AA847" s="23">
        <v>41810</v>
      </c>
      <c r="AB847" s="23">
        <v>14795</v>
      </c>
    </row>
    <row r="848" spans="1:28" x14ac:dyDescent="0.25">
      <c r="A848" s="23" t="s">
        <v>2014</v>
      </c>
      <c r="B848" s="23">
        <v>200000003</v>
      </c>
      <c r="C848" s="26">
        <v>41890.436666666668</v>
      </c>
      <c r="D848" s="26">
        <v>41933.569386574076</v>
      </c>
      <c r="E848" s="26"/>
      <c r="F848" s="23">
        <v>0</v>
      </c>
      <c r="G848" s="23">
        <v>1</v>
      </c>
      <c r="H848" s="23">
        <v>200000006</v>
      </c>
      <c r="I848" s="23" t="s">
        <v>2015</v>
      </c>
      <c r="J848" s="23">
        <v>200000001</v>
      </c>
      <c r="K848" s="23"/>
      <c r="L848" s="23" t="s">
        <v>2014</v>
      </c>
      <c r="M848" s="23" t="s">
        <v>2016</v>
      </c>
      <c r="N848" s="23"/>
      <c r="O848" s="23"/>
      <c r="P848" s="23" t="s">
        <v>2372</v>
      </c>
      <c r="Q848" s="23"/>
      <c r="R848" s="26"/>
      <c r="S848" s="23">
        <v>1000</v>
      </c>
      <c r="T848" s="23" t="s">
        <v>281</v>
      </c>
      <c r="U848" s="23" t="s">
        <v>284</v>
      </c>
      <c r="V848" s="23" t="s">
        <v>1706</v>
      </c>
      <c r="W848" s="23"/>
      <c r="X848" s="23" t="s">
        <v>192</v>
      </c>
      <c r="Y848" s="23">
        <v>1000</v>
      </c>
      <c r="Z848" s="23"/>
      <c r="AA848" s="23"/>
      <c r="AB848" s="23">
        <v>-1000</v>
      </c>
    </row>
    <row r="849" spans="1:28" x14ac:dyDescent="0.25">
      <c r="A849" s="23" t="s">
        <v>3081</v>
      </c>
      <c r="B849" s="23">
        <v>200000000</v>
      </c>
      <c r="C849" s="26">
        <v>41953.354699074072</v>
      </c>
      <c r="D849" s="26">
        <v>41953.354699074072</v>
      </c>
      <c r="E849" s="26"/>
      <c r="F849" s="23">
        <v>0</v>
      </c>
      <c r="G849" s="23">
        <v>1</v>
      </c>
      <c r="H849" s="23">
        <v>200000003</v>
      </c>
      <c r="I849" s="23" t="s">
        <v>3082</v>
      </c>
      <c r="J849" s="23">
        <v>200000001</v>
      </c>
      <c r="K849" s="23"/>
      <c r="L849" s="23" t="s">
        <v>3081</v>
      </c>
      <c r="M849" s="23" t="s">
        <v>3083</v>
      </c>
      <c r="N849" s="23" t="s">
        <v>544</v>
      </c>
      <c r="O849" s="23" t="s">
        <v>263</v>
      </c>
      <c r="P849" s="23" t="s">
        <v>3357</v>
      </c>
      <c r="Q849" s="23"/>
      <c r="R849" s="26">
        <v>41955.833333333336</v>
      </c>
      <c r="S849" s="23">
        <v>57730</v>
      </c>
      <c r="T849" s="23" t="s">
        <v>281</v>
      </c>
      <c r="U849" s="23" t="s">
        <v>283</v>
      </c>
      <c r="V849" s="23" t="s">
        <v>1699</v>
      </c>
      <c r="W849" s="23">
        <v>41956</v>
      </c>
      <c r="X849" s="23" t="s">
        <v>185</v>
      </c>
      <c r="Y849" s="23">
        <v>57730</v>
      </c>
      <c r="Z849" s="23"/>
      <c r="AA849" s="23">
        <v>41956</v>
      </c>
      <c r="AB849" s="23">
        <v>-57730</v>
      </c>
    </row>
    <row r="850" spans="1:28" x14ac:dyDescent="0.25">
      <c r="A850" s="23" t="s">
        <v>2341</v>
      </c>
      <c r="B850" s="23">
        <v>200000001</v>
      </c>
      <c r="C850" s="26">
        <v>41885.512928240743</v>
      </c>
      <c r="D850" s="26">
        <v>41933.569386574076</v>
      </c>
      <c r="E850" s="26"/>
      <c r="F850" s="23">
        <v>0</v>
      </c>
      <c r="G850" s="23">
        <v>1</v>
      </c>
      <c r="H850" s="23">
        <v>200000003</v>
      </c>
      <c r="I850" s="23" t="s">
        <v>2342</v>
      </c>
      <c r="J850" s="23">
        <v>200000000</v>
      </c>
      <c r="K850" s="23"/>
      <c r="L850" s="23" t="s">
        <v>2341</v>
      </c>
      <c r="M850" s="23" t="s">
        <v>2005</v>
      </c>
      <c r="N850" s="23" t="s">
        <v>1704</v>
      </c>
      <c r="O850" s="23" t="s">
        <v>1705</v>
      </c>
      <c r="P850" s="23" t="s">
        <v>2501</v>
      </c>
      <c r="Q850" s="23"/>
      <c r="R850" s="26">
        <v>41896.833333333336</v>
      </c>
      <c r="S850" s="23">
        <v>1111</v>
      </c>
      <c r="T850" s="23" t="s">
        <v>280</v>
      </c>
      <c r="U850" s="23" t="s">
        <v>282</v>
      </c>
      <c r="V850" s="23" t="s">
        <v>1699</v>
      </c>
      <c r="W850" s="23">
        <v>41897</v>
      </c>
      <c r="X850" s="23" t="s">
        <v>181</v>
      </c>
      <c r="Y850" s="23"/>
      <c r="Z850" s="23">
        <v>1111</v>
      </c>
      <c r="AA850" s="23">
        <v>41897</v>
      </c>
      <c r="AB850" s="23">
        <v>1111</v>
      </c>
    </row>
    <row r="851" spans="1:28" x14ac:dyDescent="0.25">
      <c r="A851" s="23" t="s">
        <v>1717</v>
      </c>
      <c r="B851" s="23">
        <v>200000001</v>
      </c>
      <c r="C851" s="26">
        <v>41919.286377314813</v>
      </c>
      <c r="D851" s="26">
        <v>41933.569594907407</v>
      </c>
      <c r="E851" s="26"/>
      <c r="F851" s="23">
        <v>0</v>
      </c>
      <c r="G851" s="23">
        <v>1</v>
      </c>
      <c r="H851" s="23">
        <v>200000000</v>
      </c>
      <c r="I851" s="23" t="s">
        <v>1718</v>
      </c>
      <c r="J851" s="23">
        <v>200000000</v>
      </c>
      <c r="K851" s="23"/>
      <c r="L851" s="23" t="s">
        <v>1717</v>
      </c>
      <c r="M851" s="23" t="s">
        <v>1320</v>
      </c>
      <c r="N851" s="23" t="s">
        <v>946</v>
      </c>
      <c r="O851" s="23" t="s">
        <v>947</v>
      </c>
      <c r="P851" s="23" t="s">
        <v>2007</v>
      </c>
      <c r="Q851" s="23"/>
      <c r="R851" s="26">
        <v>41921.833333333336</v>
      </c>
      <c r="S851" s="23">
        <v>156360</v>
      </c>
      <c r="T851" s="23" t="s">
        <v>280</v>
      </c>
      <c r="U851" s="23" t="s">
        <v>282</v>
      </c>
      <c r="V851" s="23" t="s">
        <v>1698</v>
      </c>
      <c r="W851" s="23">
        <v>41922</v>
      </c>
      <c r="X851" s="23" t="s">
        <v>181</v>
      </c>
      <c r="Y851" s="23"/>
      <c r="Z851" s="23">
        <v>156360</v>
      </c>
      <c r="AA851" s="23">
        <v>41922</v>
      </c>
      <c r="AB851" s="23">
        <v>156360</v>
      </c>
    </row>
    <row r="852" spans="1:28" x14ac:dyDescent="0.25">
      <c r="A852" s="23" t="s">
        <v>3052</v>
      </c>
      <c r="B852" s="23">
        <v>200000000</v>
      </c>
      <c r="C852" s="26">
        <v>41949.447175925925</v>
      </c>
      <c r="D852" s="26">
        <v>41950.411099537036</v>
      </c>
      <c r="E852" s="26"/>
      <c r="F852" s="23">
        <v>0</v>
      </c>
      <c r="G852" s="23">
        <v>1</v>
      </c>
      <c r="H852" s="23">
        <v>200000003</v>
      </c>
      <c r="I852" s="23" t="s">
        <v>3228</v>
      </c>
      <c r="J852" s="23">
        <v>200000001</v>
      </c>
      <c r="K852" s="23"/>
      <c r="L852" s="23" t="s">
        <v>3052</v>
      </c>
      <c r="M852" s="23" t="s">
        <v>3053</v>
      </c>
      <c r="N852" s="23" t="s">
        <v>2131</v>
      </c>
      <c r="O852" s="23" t="s">
        <v>2132</v>
      </c>
      <c r="P852" s="23" t="s">
        <v>3229</v>
      </c>
      <c r="Q852" s="23"/>
      <c r="R852" s="26">
        <v>41952.833333333336</v>
      </c>
      <c r="S852" s="23">
        <v>77421.179999999993</v>
      </c>
      <c r="T852" s="23" t="s">
        <v>281</v>
      </c>
      <c r="U852" s="23" t="s">
        <v>283</v>
      </c>
      <c r="V852" s="23" t="s">
        <v>1699</v>
      </c>
      <c r="W852" s="23">
        <v>41953</v>
      </c>
      <c r="X852" s="23" t="s">
        <v>185</v>
      </c>
      <c r="Y852" s="23">
        <v>77421.179999999993</v>
      </c>
      <c r="Z852" s="23"/>
      <c r="AA852" s="23">
        <v>41953</v>
      </c>
      <c r="AB852" s="23">
        <v>-77421.179999999993</v>
      </c>
    </row>
    <row r="853" spans="1:28" x14ac:dyDescent="0.25">
      <c r="A853" s="23" t="s">
        <v>2985</v>
      </c>
      <c r="B853" s="23">
        <v>200000000</v>
      </c>
      <c r="C853" s="26">
        <v>41954.30572916667</v>
      </c>
      <c r="D853" s="26">
        <v>41954.30572916667</v>
      </c>
      <c r="E853" s="26"/>
      <c r="F853" s="23">
        <v>0</v>
      </c>
      <c r="G853" s="23">
        <v>1</v>
      </c>
      <c r="H853" s="23">
        <v>100000000</v>
      </c>
      <c r="I853" s="23" t="s">
        <v>2986</v>
      </c>
      <c r="J853" s="23">
        <v>200000001</v>
      </c>
      <c r="K853" s="23"/>
      <c r="L853" s="23" t="s">
        <v>2985</v>
      </c>
      <c r="M853" s="23" t="s">
        <v>1819</v>
      </c>
      <c r="N853" s="23" t="s">
        <v>1800</v>
      </c>
      <c r="O853" s="23" t="s">
        <v>1801</v>
      </c>
      <c r="P853" s="23" t="s">
        <v>3108</v>
      </c>
      <c r="Q853" s="23"/>
      <c r="R853" s="26">
        <v>41967.833333333336</v>
      </c>
      <c r="S853" s="23">
        <v>145700</v>
      </c>
      <c r="T853" s="23" t="s">
        <v>281</v>
      </c>
      <c r="U853" s="23" t="s">
        <v>283</v>
      </c>
      <c r="V853" s="23" t="s">
        <v>1701</v>
      </c>
      <c r="W853" s="23">
        <v>41968</v>
      </c>
      <c r="X853" s="23" t="s">
        <v>185</v>
      </c>
      <c r="Y853" s="23">
        <v>145700</v>
      </c>
      <c r="Z853" s="23"/>
      <c r="AA853" s="23">
        <v>41968</v>
      </c>
      <c r="AB853" s="23">
        <v>-145700</v>
      </c>
    </row>
    <row r="854" spans="1:28" x14ac:dyDescent="0.25">
      <c r="A854" s="23" t="s">
        <v>3137</v>
      </c>
      <c r="B854" s="23">
        <v>200000001</v>
      </c>
      <c r="C854" s="26">
        <v>41936.385162037041</v>
      </c>
      <c r="D854" s="26">
        <v>41936.385162037041</v>
      </c>
      <c r="E854" s="26"/>
      <c r="F854" s="23">
        <v>0</v>
      </c>
      <c r="G854" s="23">
        <v>1</v>
      </c>
      <c r="H854" s="23">
        <v>200000003</v>
      </c>
      <c r="I854" s="23" t="s">
        <v>3138</v>
      </c>
      <c r="J854" s="23">
        <v>200000000</v>
      </c>
      <c r="K854" s="23"/>
      <c r="L854" s="23" t="s">
        <v>3137</v>
      </c>
      <c r="M854" s="23" t="s">
        <v>3139</v>
      </c>
      <c r="N854" s="23" t="s">
        <v>3140</v>
      </c>
      <c r="O854" s="23" t="s">
        <v>3141</v>
      </c>
      <c r="P854" s="23" t="s">
        <v>3142</v>
      </c>
      <c r="Q854" s="23"/>
      <c r="R854" s="26">
        <v>41972.833333333336</v>
      </c>
      <c r="S854" s="23">
        <v>593431.62</v>
      </c>
      <c r="T854" s="23" t="s">
        <v>280</v>
      </c>
      <c r="U854" s="23" t="s">
        <v>282</v>
      </c>
      <c r="V854" s="23" t="s">
        <v>1699</v>
      </c>
      <c r="W854" s="23">
        <v>41973</v>
      </c>
      <c r="X854" s="23" t="s">
        <v>181</v>
      </c>
      <c r="Y854" s="23"/>
      <c r="Z854" s="23">
        <v>593431.62</v>
      </c>
      <c r="AA854" s="23">
        <v>41973</v>
      </c>
      <c r="AB854" s="23">
        <v>593431.62</v>
      </c>
    </row>
    <row r="855" spans="1:28" x14ac:dyDescent="0.25">
      <c r="A855" s="23" t="s">
        <v>477</v>
      </c>
      <c r="B855" s="23">
        <v>200000001</v>
      </c>
      <c r="C855" s="26">
        <v>41949.642164351855</v>
      </c>
      <c r="D855" s="26">
        <v>41949.642164351855</v>
      </c>
      <c r="E855" s="26"/>
      <c r="F855" s="23">
        <v>0</v>
      </c>
      <c r="G855" s="23">
        <v>1</v>
      </c>
      <c r="H855" s="23">
        <v>100000000</v>
      </c>
      <c r="I855" s="23" t="s">
        <v>478</v>
      </c>
      <c r="J855" s="23">
        <v>200000000</v>
      </c>
      <c r="K855" s="23"/>
      <c r="L855" s="23" t="s">
        <v>477</v>
      </c>
      <c r="M855" s="23" t="s">
        <v>1821</v>
      </c>
      <c r="N855" s="23" t="s">
        <v>1903</v>
      </c>
      <c r="O855" s="23" t="s">
        <v>1904</v>
      </c>
      <c r="P855" s="23" t="s">
        <v>3246</v>
      </c>
      <c r="Q855" s="23"/>
      <c r="R855" s="26">
        <v>41987.833333333336</v>
      </c>
      <c r="S855" s="23">
        <v>305399.53999999998</v>
      </c>
      <c r="T855" s="23" t="s">
        <v>280</v>
      </c>
      <c r="U855" s="23" t="s">
        <v>282</v>
      </c>
      <c r="V855" s="23" t="s">
        <v>1701</v>
      </c>
      <c r="W855" s="23">
        <v>41988</v>
      </c>
      <c r="X855" s="23" t="s">
        <v>181</v>
      </c>
      <c r="Y855" s="23"/>
      <c r="Z855" s="23">
        <v>305399.53999999998</v>
      </c>
      <c r="AA855" s="23">
        <v>41988</v>
      </c>
      <c r="AB855" s="23">
        <v>305399.53999999998</v>
      </c>
    </row>
    <row r="856" spans="1:28" x14ac:dyDescent="0.25">
      <c r="A856" s="23" t="s">
        <v>2151</v>
      </c>
      <c r="B856" s="23">
        <v>200000001</v>
      </c>
      <c r="C856" s="26">
        <v>41914.56622685185</v>
      </c>
      <c r="D856" s="26">
        <v>41933.569340277776</v>
      </c>
      <c r="E856" s="26"/>
      <c r="F856" s="23">
        <v>0</v>
      </c>
      <c r="G856" s="23">
        <v>1</v>
      </c>
      <c r="H856" s="23">
        <v>200000000</v>
      </c>
      <c r="I856" s="23" t="s">
        <v>2152</v>
      </c>
      <c r="J856" s="23">
        <v>200000000</v>
      </c>
      <c r="K856" s="23"/>
      <c r="L856" s="23" t="s">
        <v>2151</v>
      </c>
      <c r="M856" s="23" t="s">
        <v>2153</v>
      </c>
      <c r="N856" s="23" t="s">
        <v>946</v>
      </c>
      <c r="O856" s="23" t="s">
        <v>947</v>
      </c>
      <c r="P856" s="23" t="s">
        <v>2178</v>
      </c>
      <c r="Q856" s="23"/>
      <c r="R856" s="26">
        <v>41763.833333333336</v>
      </c>
      <c r="S856" s="23">
        <v>611677.4</v>
      </c>
      <c r="T856" s="23" t="s">
        <v>280</v>
      </c>
      <c r="U856" s="23" t="s">
        <v>282</v>
      </c>
      <c r="V856" s="23" t="s">
        <v>1698</v>
      </c>
      <c r="W856" s="23">
        <v>41764</v>
      </c>
      <c r="X856" s="23" t="s">
        <v>181</v>
      </c>
      <c r="Y856" s="23"/>
      <c r="Z856" s="23">
        <v>611677.4</v>
      </c>
      <c r="AA856" s="23">
        <v>41764</v>
      </c>
      <c r="AB856" s="23">
        <v>611677.4</v>
      </c>
    </row>
    <row r="857" spans="1:28" x14ac:dyDescent="0.25">
      <c r="A857" s="23" t="s">
        <v>2453</v>
      </c>
      <c r="B857" s="23">
        <v>200000000</v>
      </c>
      <c r="C857" s="26">
        <v>41905.776469907411</v>
      </c>
      <c r="D857" s="26">
        <v>41933.542870370373</v>
      </c>
      <c r="E857" s="26"/>
      <c r="F857" s="23">
        <v>0</v>
      </c>
      <c r="G857" s="23">
        <v>1</v>
      </c>
      <c r="H857" s="23">
        <v>200000003</v>
      </c>
      <c r="I857" s="23" t="s">
        <v>2454</v>
      </c>
      <c r="J857" s="23">
        <v>200000001</v>
      </c>
      <c r="K857" s="23"/>
      <c r="L857" s="23" t="s">
        <v>2453</v>
      </c>
      <c r="M857" s="23" t="s">
        <v>2217</v>
      </c>
      <c r="N857" s="23" t="s">
        <v>2131</v>
      </c>
      <c r="O857" s="23" t="s">
        <v>2132</v>
      </c>
      <c r="P857" s="23" t="s">
        <v>2636</v>
      </c>
      <c r="Q857" s="23"/>
      <c r="R857" s="26">
        <v>41862.833333333336</v>
      </c>
      <c r="S857" s="23">
        <v>31181.09</v>
      </c>
      <c r="T857" s="23" t="s">
        <v>281</v>
      </c>
      <c r="U857" s="23" t="s">
        <v>283</v>
      </c>
      <c r="V857" s="23" t="s">
        <v>1699</v>
      </c>
      <c r="W857" s="23">
        <v>41863</v>
      </c>
      <c r="X857" s="23" t="s">
        <v>185</v>
      </c>
      <c r="Y857" s="23">
        <v>31181.09</v>
      </c>
      <c r="Z857" s="23"/>
      <c r="AA857" s="23">
        <v>41863</v>
      </c>
      <c r="AB857" s="23">
        <v>-31181.09</v>
      </c>
    </row>
    <row r="858" spans="1:28" x14ac:dyDescent="0.25">
      <c r="A858" s="23" t="s">
        <v>413</v>
      </c>
      <c r="B858" s="23">
        <v>200000002</v>
      </c>
      <c r="C858" s="26">
        <v>41859.383101851854</v>
      </c>
      <c r="D858" s="26">
        <v>41933.569594907407</v>
      </c>
      <c r="E858" s="26"/>
      <c r="F858" s="23">
        <v>0</v>
      </c>
      <c r="G858" s="23">
        <v>1</v>
      </c>
      <c r="H858" s="23">
        <v>200000000</v>
      </c>
      <c r="I858" s="23" t="s">
        <v>854</v>
      </c>
      <c r="J858" s="23">
        <v>200000001</v>
      </c>
      <c r="K858" s="23"/>
      <c r="L858" s="23" t="s">
        <v>413</v>
      </c>
      <c r="M858" s="23" t="s">
        <v>414</v>
      </c>
      <c r="N858" s="23" t="s">
        <v>855</v>
      </c>
      <c r="O858" s="23" t="s">
        <v>342</v>
      </c>
      <c r="P858" s="23" t="s">
        <v>856</v>
      </c>
      <c r="Q858" s="23"/>
      <c r="R858" s="26"/>
      <c r="S858" s="23">
        <v>8000</v>
      </c>
      <c r="T858" s="23" t="s">
        <v>281</v>
      </c>
      <c r="U858" s="23" t="s">
        <v>3593</v>
      </c>
      <c r="V858" s="23" t="s">
        <v>1698</v>
      </c>
      <c r="W858" s="23"/>
      <c r="X858" s="23" t="s">
        <v>274</v>
      </c>
      <c r="Y858" s="23">
        <v>8000</v>
      </c>
      <c r="Z858" s="23"/>
      <c r="AA858" s="23"/>
      <c r="AB858" s="23">
        <v>-8000</v>
      </c>
    </row>
    <row r="859" spans="1:28" x14ac:dyDescent="0.25">
      <c r="A859" s="23" t="s">
        <v>1199</v>
      </c>
      <c r="B859" s="23">
        <v>200000000</v>
      </c>
      <c r="C859" s="26">
        <v>41870.520150462966</v>
      </c>
      <c r="D859" s="26">
        <v>41933.542962962965</v>
      </c>
      <c r="E859" s="26"/>
      <c r="F859" s="23">
        <v>0</v>
      </c>
      <c r="G859" s="23">
        <v>1</v>
      </c>
      <c r="H859" s="23">
        <v>200000003</v>
      </c>
      <c r="I859" s="23" t="s">
        <v>1200</v>
      </c>
      <c r="J859" s="23">
        <v>200000001</v>
      </c>
      <c r="K859" s="23"/>
      <c r="L859" s="23" t="s">
        <v>1199</v>
      </c>
      <c r="M859" s="23" t="s">
        <v>444</v>
      </c>
      <c r="N859" s="23" t="s">
        <v>395</v>
      </c>
      <c r="O859" s="23" t="s">
        <v>322</v>
      </c>
      <c r="P859" s="23" t="s">
        <v>1201</v>
      </c>
      <c r="Q859" s="23"/>
      <c r="R859" s="26"/>
      <c r="S859" s="23">
        <v>11778.76</v>
      </c>
      <c r="T859" s="23" t="s">
        <v>281</v>
      </c>
      <c r="U859" s="23" t="s">
        <v>283</v>
      </c>
      <c r="V859" s="23" t="s">
        <v>1699</v>
      </c>
      <c r="W859" s="23"/>
      <c r="X859" s="23" t="s">
        <v>185</v>
      </c>
      <c r="Y859" s="23">
        <v>11778.76</v>
      </c>
      <c r="Z859" s="23"/>
      <c r="AA859" s="23"/>
      <c r="AB859" s="23">
        <v>-11778.76</v>
      </c>
    </row>
    <row r="860" spans="1:28" x14ac:dyDescent="0.25">
      <c r="A860" s="23" t="s">
        <v>2985</v>
      </c>
      <c r="B860" s="23">
        <v>200000001</v>
      </c>
      <c r="C860" s="26">
        <v>41936.554629629631</v>
      </c>
      <c r="D860" s="26">
        <v>41936.554629629631</v>
      </c>
      <c r="E860" s="26"/>
      <c r="F860" s="23">
        <v>0</v>
      </c>
      <c r="G860" s="23">
        <v>1</v>
      </c>
      <c r="H860" s="23">
        <v>100000000</v>
      </c>
      <c r="I860" s="23" t="s">
        <v>2986</v>
      </c>
      <c r="J860" s="23">
        <v>200000000</v>
      </c>
      <c r="K860" s="23"/>
      <c r="L860" s="23" t="s">
        <v>2985</v>
      </c>
      <c r="M860" s="23" t="s">
        <v>1819</v>
      </c>
      <c r="N860" s="23" t="s">
        <v>730</v>
      </c>
      <c r="O860" s="23" t="s">
        <v>290</v>
      </c>
      <c r="P860" s="23" t="s">
        <v>2987</v>
      </c>
      <c r="Q860" s="23"/>
      <c r="R860" s="26">
        <v>41932.833333333336</v>
      </c>
      <c r="S860" s="23">
        <v>148848</v>
      </c>
      <c r="T860" s="23" t="s">
        <v>280</v>
      </c>
      <c r="U860" s="23" t="s">
        <v>282</v>
      </c>
      <c r="V860" s="23" t="s">
        <v>1701</v>
      </c>
      <c r="W860" s="23">
        <v>41933</v>
      </c>
      <c r="X860" s="23" t="s">
        <v>181</v>
      </c>
      <c r="Y860" s="23"/>
      <c r="Z860" s="23">
        <v>148848</v>
      </c>
      <c r="AA860" s="23">
        <v>41933</v>
      </c>
      <c r="AB860" s="23">
        <v>148848</v>
      </c>
    </row>
    <row r="861" spans="1:28" x14ac:dyDescent="0.25">
      <c r="A861" s="23" t="s">
        <v>1135</v>
      </c>
      <c r="B861" s="23">
        <v>200000000</v>
      </c>
      <c r="C861" s="26">
        <v>41872.539548611108</v>
      </c>
      <c r="D861" s="26">
        <v>41933.542939814812</v>
      </c>
      <c r="E861" s="26"/>
      <c r="F861" s="23">
        <v>0</v>
      </c>
      <c r="G861" s="23">
        <v>1</v>
      </c>
      <c r="H861" s="23">
        <v>200000000</v>
      </c>
      <c r="I861" s="23" t="s">
        <v>1136</v>
      </c>
      <c r="J861" s="23">
        <v>200000001</v>
      </c>
      <c r="K861" s="23"/>
      <c r="L861" s="23" t="s">
        <v>1135</v>
      </c>
      <c r="M861" s="23" t="s">
        <v>1137</v>
      </c>
      <c r="N861" s="23" t="s">
        <v>490</v>
      </c>
      <c r="O861" s="23" t="s">
        <v>321</v>
      </c>
      <c r="P861" s="23" t="s">
        <v>1138</v>
      </c>
      <c r="Q861" s="23"/>
      <c r="R861" s="26"/>
      <c r="S861" s="23">
        <v>24531</v>
      </c>
      <c r="T861" s="23" t="s">
        <v>281</v>
      </c>
      <c r="U861" s="23" t="s">
        <v>283</v>
      </c>
      <c r="V861" s="23" t="s">
        <v>1698</v>
      </c>
      <c r="W861" s="23"/>
      <c r="X861" s="23" t="s">
        <v>185</v>
      </c>
      <c r="Y861" s="23">
        <v>24531</v>
      </c>
      <c r="Z861" s="23"/>
      <c r="AA861" s="23"/>
      <c r="AB861" s="23">
        <v>-24531</v>
      </c>
    </row>
    <row r="862" spans="1:28" x14ac:dyDescent="0.25">
      <c r="A862" s="23" t="s">
        <v>2604</v>
      </c>
      <c r="B862" s="23">
        <v>200000001</v>
      </c>
      <c r="C862" s="26">
        <v>41890.373206018521</v>
      </c>
      <c r="D862" s="26">
        <v>41933.569386574076</v>
      </c>
      <c r="E862" s="26"/>
      <c r="F862" s="23">
        <v>0</v>
      </c>
      <c r="G862" s="23">
        <v>1</v>
      </c>
      <c r="H862" s="23">
        <v>200000003</v>
      </c>
      <c r="I862" s="23" t="s">
        <v>2605</v>
      </c>
      <c r="J862" s="23">
        <v>200000000</v>
      </c>
      <c r="K862" s="23"/>
      <c r="L862" s="23" t="s">
        <v>2604</v>
      </c>
      <c r="M862" s="23" t="s">
        <v>444</v>
      </c>
      <c r="N862" s="23" t="s">
        <v>2654</v>
      </c>
      <c r="O862" s="23" t="s">
        <v>2655</v>
      </c>
      <c r="P862" s="23" t="s">
        <v>2656</v>
      </c>
      <c r="Q862" s="23"/>
      <c r="R862" s="26"/>
      <c r="S862" s="23">
        <v>70945</v>
      </c>
      <c r="T862" s="23" t="s">
        <v>280</v>
      </c>
      <c r="U862" s="23" t="s">
        <v>282</v>
      </c>
      <c r="V862" s="23" t="s">
        <v>1699</v>
      </c>
      <c r="W862" s="23"/>
      <c r="X862" s="23" t="s">
        <v>181</v>
      </c>
      <c r="Y862" s="23"/>
      <c r="Z862" s="23">
        <v>70945</v>
      </c>
      <c r="AA862" s="23"/>
      <c r="AB862" s="23">
        <v>70945</v>
      </c>
    </row>
    <row r="863" spans="1:28" x14ac:dyDescent="0.25">
      <c r="A863" s="23" t="s">
        <v>1475</v>
      </c>
      <c r="B863" s="23">
        <v>200000000</v>
      </c>
      <c r="C863" s="26">
        <v>41872.529456018521</v>
      </c>
      <c r="D863" s="26">
        <v>41933.542939814812</v>
      </c>
      <c r="E863" s="26"/>
      <c r="F863" s="23">
        <v>0</v>
      </c>
      <c r="G863" s="23">
        <v>1</v>
      </c>
      <c r="H863" s="23">
        <v>200000000</v>
      </c>
      <c r="I863" s="23" t="s">
        <v>1476</v>
      </c>
      <c r="J863" s="23">
        <v>200000001</v>
      </c>
      <c r="K863" s="23"/>
      <c r="L863" s="23" t="s">
        <v>1475</v>
      </c>
      <c r="M863" s="23" t="s">
        <v>1477</v>
      </c>
      <c r="N863" s="23" t="s">
        <v>395</v>
      </c>
      <c r="O863" s="23" t="s">
        <v>322</v>
      </c>
      <c r="P863" s="23" t="s">
        <v>1494</v>
      </c>
      <c r="Q863" s="23"/>
      <c r="R863" s="26"/>
      <c r="S863" s="23">
        <v>10926</v>
      </c>
      <c r="T863" s="23" t="s">
        <v>281</v>
      </c>
      <c r="U863" s="23" t="s">
        <v>283</v>
      </c>
      <c r="V863" s="23" t="s">
        <v>1698</v>
      </c>
      <c r="W863" s="23"/>
      <c r="X863" s="23" t="s">
        <v>185</v>
      </c>
      <c r="Y863" s="23">
        <v>10926</v>
      </c>
      <c r="Z863" s="23"/>
      <c r="AA863" s="23"/>
      <c r="AB863" s="23">
        <v>-10926</v>
      </c>
    </row>
    <row r="864" spans="1:28" x14ac:dyDescent="0.25">
      <c r="A864" s="23" t="s">
        <v>2000</v>
      </c>
      <c r="B864" s="23">
        <v>200000000</v>
      </c>
      <c r="C864" s="26">
        <v>41913.220416666663</v>
      </c>
      <c r="D864" s="26">
        <v>41933.543252314812</v>
      </c>
      <c r="E864" s="26"/>
      <c r="F864" s="23">
        <v>0</v>
      </c>
      <c r="G864" s="23">
        <v>1</v>
      </c>
      <c r="H864" s="23">
        <v>200000000</v>
      </c>
      <c r="I864" s="23" t="s">
        <v>2001</v>
      </c>
      <c r="J864" s="23">
        <v>200000001</v>
      </c>
      <c r="K864" s="23"/>
      <c r="L864" s="23" t="s">
        <v>2000</v>
      </c>
      <c r="M864" s="23" t="s">
        <v>2002</v>
      </c>
      <c r="N864" s="23" t="s">
        <v>1814</v>
      </c>
      <c r="O864" s="23" t="s">
        <v>1815</v>
      </c>
      <c r="P864" s="23" t="s">
        <v>2003</v>
      </c>
      <c r="Q864" s="23"/>
      <c r="R864" s="26">
        <v>41744.833333333336</v>
      </c>
      <c r="S864" s="23">
        <v>16548</v>
      </c>
      <c r="T864" s="23" t="s">
        <v>281</v>
      </c>
      <c r="U864" s="23" t="s">
        <v>283</v>
      </c>
      <c r="V864" s="23" t="s">
        <v>1698</v>
      </c>
      <c r="W864" s="23">
        <v>41745</v>
      </c>
      <c r="X864" s="23" t="s">
        <v>185</v>
      </c>
      <c r="Y864" s="23">
        <v>16548</v>
      </c>
      <c r="Z864" s="23"/>
      <c r="AA864" s="23">
        <v>41745</v>
      </c>
      <c r="AB864" s="23">
        <v>-16548</v>
      </c>
    </row>
    <row r="865" spans="1:28" x14ac:dyDescent="0.25">
      <c r="A865" s="23" t="s">
        <v>2968</v>
      </c>
      <c r="B865" s="23">
        <v>200000001</v>
      </c>
      <c r="C865" s="26">
        <v>41941.336921296293</v>
      </c>
      <c r="D865" s="26">
        <v>41941.336921296293</v>
      </c>
      <c r="E865" s="26"/>
      <c r="F865" s="23">
        <v>0</v>
      </c>
      <c r="G865" s="23">
        <v>1</v>
      </c>
      <c r="H865" s="23">
        <v>100000000</v>
      </c>
      <c r="I865" s="23" t="s">
        <v>2969</v>
      </c>
      <c r="J865" s="23">
        <v>200000000</v>
      </c>
      <c r="K865" s="23"/>
      <c r="L865" s="23" t="s">
        <v>2968</v>
      </c>
      <c r="M865" s="23" t="s">
        <v>1868</v>
      </c>
      <c r="N865" s="23" t="s">
        <v>2543</v>
      </c>
      <c r="O865" s="23" t="s">
        <v>2544</v>
      </c>
      <c r="P865" s="23" t="s">
        <v>2970</v>
      </c>
      <c r="Q865" s="23"/>
      <c r="R865" s="26">
        <v>41939.833333333336</v>
      </c>
      <c r="S865" s="23">
        <v>104253</v>
      </c>
      <c r="T865" s="23" t="s">
        <v>280</v>
      </c>
      <c r="U865" s="23" t="s">
        <v>282</v>
      </c>
      <c r="V865" s="23" t="s">
        <v>1701</v>
      </c>
      <c r="W865" s="23">
        <v>41940</v>
      </c>
      <c r="X865" s="23" t="s">
        <v>181</v>
      </c>
      <c r="Y865" s="23"/>
      <c r="Z865" s="23">
        <v>104253</v>
      </c>
      <c r="AA865" s="23">
        <v>41940</v>
      </c>
      <c r="AB865" s="23">
        <v>104253</v>
      </c>
    </row>
    <row r="866" spans="1:28" x14ac:dyDescent="0.25">
      <c r="A866" s="23" t="s">
        <v>3094</v>
      </c>
      <c r="B866" s="23">
        <v>200000002</v>
      </c>
      <c r="C866" s="26">
        <v>41936.46497685185</v>
      </c>
      <c r="D866" s="26">
        <v>41936.467465277776</v>
      </c>
      <c r="E866" s="26"/>
      <c r="F866" s="23">
        <v>0</v>
      </c>
      <c r="G866" s="23">
        <v>1</v>
      </c>
      <c r="H866" s="23">
        <v>200000003</v>
      </c>
      <c r="I866" s="23" t="s">
        <v>1223</v>
      </c>
      <c r="J866" s="23">
        <v>200000001</v>
      </c>
      <c r="K866" s="23"/>
      <c r="L866" s="23" t="s">
        <v>3094</v>
      </c>
      <c r="M866" s="23" t="s">
        <v>3095</v>
      </c>
      <c r="N866" s="23" t="s">
        <v>447</v>
      </c>
      <c r="O866" s="23" t="s">
        <v>294</v>
      </c>
      <c r="P866" s="23" t="s">
        <v>3123</v>
      </c>
      <c r="Q866" s="23"/>
      <c r="R866" s="26">
        <v>41942.833333333336</v>
      </c>
      <c r="S866" s="23">
        <v>10000</v>
      </c>
      <c r="T866" s="23" t="s">
        <v>281</v>
      </c>
      <c r="U866" s="23" t="s">
        <v>3593</v>
      </c>
      <c r="V866" s="23" t="s">
        <v>1699</v>
      </c>
      <c r="W866" s="23">
        <v>41943</v>
      </c>
      <c r="X866" s="23" t="s">
        <v>274</v>
      </c>
      <c r="Y866" s="23">
        <v>10000</v>
      </c>
      <c r="Z866" s="23"/>
      <c r="AA866" s="23">
        <v>41943</v>
      </c>
      <c r="AB866" s="23">
        <v>-10000</v>
      </c>
    </row>
    <row r="867" spans="1:28" x14ac:dyDescent="0.25">
      <c r="A867" s="23" t="s">
        <v>3110</v>
      </c>
      <c r="B867" s="23">
        <v>200000002</v>
      </c>
      <c r="C867" s="26">
        <v>41942.329560185186</v>
      </c>
      <c r="D867" s="26">
        <v>41942.329560185186</v>
      </c>
      <c r="E867" s="26"/>
      <c r="F867" s="23">
        <v>0</v>
      </c>
      <c r="G867" s="23">
        <v>1</v>
      </c>
      <c r="H867" s="23">
        <v>200000000</v>
      </c>
      <c r="I867" s="23" t="s">
        <v>3111</v>
      </c>
      <c r="J867" s="23">
        <v>200000001</v>
      </c>
      <c r="K867" s="23"/>
      <c r="L867" s="23" t="s">
        <v>3110</v>
      </c>
      <c r="M867" s="23" t="s">
        <v>3112</v>
      </c>
      <c r="N867" s="23" t="s">
        <v>2784</v>
      </c>
      <c r="O867" s="23" t="s">
        <v>2785</v>
      </c>
      <c r="P867" s="23" t="s">
        <v>3380</v>
      </c>
      <c r="Q867" s="23"/>
      <c r="R867" s="26">
        <v>41966.833333333336</v>
      </c>
      <c r="S867" s="23">
        <v>2700</v>
      </c>
      <c r="T867" s="23" t="s">
        <v>281</v>
      </c>
      <c r="U867" s="23" t="s">
        <v>3593</v>
      </c>
      <c r="V867" s="23" t="s">
        <v>1698</v>
      </c>
      <c r="W867" s="23">
        <v>41967</v>
      </c>
      <c r="X867" s="23" t="s">
        <v>274</v>
      </c>
      <c r="Y867" s="23">
        <v>2700</v>
      </c>
      <c r="Z867" s="23"/>
      <c r="AA867" s="23">
        <v>41967</v>
      </c>
      <c r="AB867" s="23">
        <v>-2700</v>
      </c>
    </row>
    <row r="868" spans="1:28" x14ac:dyDescent="0.25">
      <c r="A868" s="23" t="s">
        <v>1958</v>
      </c>
      <c r="B868" s="23">
        <v>200000001</v>
      </c>
      <c r="C868" s="26">
        <v>41925.483888888892</v>
      </c>
      <c r="D868" s="26">
        <v>41933.569594907407</v>
      </c>
      <c r="E868" s="26"/>
      <c r="F868" s="23">
        <v>0</v>
      </c>
      <c r="G868" s="23">
        <v>1</v>
      </c>
      <c r="H868" s="23">
        <v>200000003</v>
      </c>
      <c r="I868" s="23" t="s">
        <v>1959</v>
      </c>
      <c r="J868" s="23">
        <v>200000000</v>
      </c>
      <c r="K868" s="23"/>
      <c r="L868" s="23" t="s">
        <v>1958</v>
      </c>
      <c r="M868" s="23" t="s">
        <v>1960</v>
      </c>
      <c r="N868" s="23" t="s">
        <v>406</v>
      </c>
      <c r="O868" s="23" t="s">
        <v>253</v>
      </c>
      <c r="P868" s="23" t="s">
        <v>2602</v>
      </c>
      <c r="Q868" s="23"/>
      <c r="R868" s="26">
        <v>41911.833333333336</v>
      </c>
      <c r="S868" s="23">
        <v>114171.2</v>
      </c>
      <c r="T868" s="23" t="s">
        <v>280</v>
      </c>
      <c r="U868" s="23" t="s">
        <v>282</v>
      </c>
      <c r="V868" s="23" t="s">
        <v>1699</v>
      </c>
      <c r="W868" s="23">
        <v>41912</v>
      </c>
      <c r="X868" s="23" t="s">
        <v>181</v>
      </c>
      <c r="Y868" s="23"/>
      <c r="Z868" s="23">
        <v>114171.2</v>
      </c>
      <c r="AA868" s="23">
        <v>41912</v>
      </c>
      <c r="AB868" s="23">
        <v>114171.2</v>
      </c>
    </row>
    <row r="869" spans="1:28" x14ac:dyDescent="0.25">
      <c r="A869" s="23" t="s">
        <v>595</v>
      </c>
      <c r="B869" s="23">
        <v>200000001</v>
      </c>
      <c r="C869" s="26">
        <v>41809.503888888888</v>
      </c>
      <c r="D869" s="26">
        <v>41933.569502314815</v>
      </c>
      <c r="E869" s="26"/>
      <c r="F869" s="23">
        <v>0</v>
      </c>
      <c r="G869" s="23">
        <v>1</v>
      </c>
      <c r="H869" s="23">
        <v>200000003</v>
      </c>
      <c r="I869" s="23" t="s">
        <v>596</v>
      </c>
      <c r="J869" s="23">
        <v>200000000</v>
      </c>
      <c r="K869" s="23"/>
      <c r="L869" s="23" t="s">
        <v>595</v>
      </c>
      <c r="M869" s="23" t="s">
        <v>587</v>
      </c>
      <c r="N869" s="23" t="s">
        <v>597</v>
      </c>
      <c r="O869" s="23" t="s">
        <v>311</v>
      </c>
      <c r="P869" s="23" t="s">
        <v>598</v>
      </c>
      <c r="Q869" s="23"/>
      <c r="R869" s="26">
        <v>41842.833333333336</v>
      </c>
      <c r="S869" s="23">
        <v>37907</v>
      </c>
      <c r="T869" s="23" t="s">
        <v>280</v>
      </c>
      <c r="U869" s="23" t="s">
        <v>282</v>
      </c>
      <c r="V869" s="23" t="s">
        <v>1699</v>
      </c>
      <c r="W869" s="23">
        <v>41843</v>
      </c>
      <c r="X869" s="23" t="s">
        <v>181</v>
      </c>
      <c r="Y869" s="23"/>
      <c r="Z869" s="23">
        <v>37907</v>
      </c>
      <c r="AA869" s="23">
        <v>41843</v>
      </c>
      <c r="AB869" s="23">
        <v>37907</v>
      </c>
    </row>
    <row r="870" spans="1:28" x14ac:dyDescent="0.25">
      <c r="A870" s="23" t="s">
        <v>1401</v>
      </c>
      <c r="B870" s="23">
        <v>200000001</v>
      </c>
      <c r="C870" s="26">
        <v>41870.50445601852</v>
      </c>
      <c r="D870" s="26">
        <v>41933.569432870368</v>
      </c>
      <c r="E870" s="26"/>
      <c r="F870" s="23">
        <v>0</v>
      </c>
      <c r="G870" s="23">
        <v>1</v>
      </c>
      <c r="H870" s="23">
        <v>200000003</v>
      </c>
      <c r="I870" s="23" t="s">
        <v>1233</v>
      </c>
      <c r="J870" s="23">
        <v>200000000</v>
      </c>
      <c r="K870" s="23"/>
      <c r="L870" s="23" t="s">
        <v>1401</v>
      </c>
      <c r="M870" s="23" t="s">
        <v>444</v>
      </c>
      <c r="N870" s="23" t="s">
        <v>870</v>
      </c>
      <c r="O870" s="23" t="s">
        <v>306</v>
      </c>
      <c r="P870" s="23" t="s">
        <v>1441</v>
      </c>
      <c r="Q870" s="23"/>
      <c r="R870" s="26"/>
      <c r="S870" s="23">
        <v>323240</v>
      </c>
      <c r="T870" s="23" t="s">
        <v>280</v>
      </c>
      <c r="U870" s="23" t="s">
        <v>282</v>
      </c>
      <c r="V870" s="23" t="s">
        <v>1699</v>
      </c>
      <c r="W870" s="23"/>
      <c r="X870" s="23" t="s">
        <v>181</v>
      </c>
      <c r="Y870" s="23"/>
      <c r="Z870" s="23">
        <v>323240</v>
      </c>
      <c r="AA870" s="23"/>
      <c r="AB870" s="23">
        <v>323240</v>
      </c>
    </row>
    <row r="871" spans="1:28" x14ac:dyDescent="0.25">
      <c r="A871" s="23" t="s">
        <v>3310</v>
      </c>
      <c r="B871" s="23">
        <v>200000000</v>
      </c>
      <c r="C871" s="26">
        <v>41942.557569444441</v>
      </c>
      <c r="D871" s="26">
        <v>41942.557569444441</v>
      </c>
      <c r="E871" s="26"/>
      <c r="F871" s="23">
        <v>0</v>
      </c>
      <c r="G871" s="23">
        <v>1</v>
      </c>
      <c r="H871" s="23">
        <v>200000000</v>
      </c>
      <c r="I871" s="23" t="s">
        <v>3311</v>
      </c>
      <c r="J871" s="23">
        <v>200000001</v>
      </c>
      <c r="K871" s="23"/>
      <c r="L871" s="23" t="s">
        <v>3310</v>
      </c>
      <c r="M871" s="23" t="s">
        <v>3312</v>
      </c>
      <c r="N871" s="23" t="s">
        <v>395</v>
      </c>
      <c r="O871" s="23" t="s">
        <v>322</v>
      </c>
      <c r="P871" s="23" t="s">
        <v>3364</v>
      </c>
      <c r="Q871" s="23"/>
      <c r="R871" s="26">
        <v>41988.833333333336</v>
      </c>
      <c r="S871" s="23">
        <v>4640</v>
      </c>
      <c r="T871" s="23" t="s">
        <v>281</v>
      </c>
      <c r="U871" s="23" t="s">
        <v>283</v>
      </c>
      <c r="V871" s="23" t="s">
        <v>1698</v>
      </c>
      <c r="W871" s="23">
        <v>41989</v>
      </c>
      <c r="X871" s="23" t="s">
        <v>185</v>
      </c>
      <c r="Y871" s="23">
        <v>4640</v>
      </c>
      <c r="Z871" s="23"/>
      <c r="AA871" s="23">
        <v>41989</v>
      </c>
      <c r="AB871" s="23">
        <v>-4640</v>
      </c>
    </row>
    <row r="872" spans="1:28" x14ac:dyDescent="0.25">
      <c r="A872" s="23" t="s">
        <v>1843</v>
      </c>
      <c r="B872" s="23">
        <v>200000003</v>
      </c>
      <c r="C872" s="26">
        <v>41918.47184027778</v>
      </c>
      <c r="D872" s="26">
        <v>41933.569328703707</v>
      </c>
      <c r="E872" s="26"/>
      <c r="F872" s="23">
        <v>0</v>
      </c>
      <c r="G872" s="23">
        <v>1</v>
      </c>
      <c r="H872" s="23">
        <v>100000000</v>
      </c>
      <c r="I872" s="23" t="s">
        <v>1844</v>
      </c>
      <c r="J872" s="23">
        <v>200000001</v>
      </c>
      <c r="K872" s="23"/>
      <c r="L872" s="23" t="s">
        <v>1843</v>
      </c>
      <c r="M872" s="23" t="s">
        <v>1845</v>
      </c>
      <c r="N872" s="23"/>
      <c r="O872" s="23"/>
      <c r="P872" s="23" t="s">
        <v>1846</v>
      </c>
      <c r="Q872" s="23"/>
      <c r="R872" s="26">
        <v>41898.833333333336</v>
      </c>
      <c r="S872" s="23">
        <v>850</v>
      </c>
      <c r="T872" s="23" t="s">
        <v>281</v>
      </c>
      <c r="U872" s="23" t="s">
        <v>284</v>
      </c>
      <c r="V872" s="23" t="s">
        <v>1701</v>
      </c>
      <c r="W872" s="23">
        <v>41899</v>
      </c>
      <c r="X872" s="23" t="s">
        <v>192</v>
      </c>
      <c r="Y872" s="23">
        <v>850</v>
      </c>
      <c r="Z872" s="23"/>
      <c r="AA872" s="23">
        <v>41899</v>
      </c>
      <c r="AB872" s="23">
        <v>-850</v>
      </c>
    </row>
    <row r="873" spans="1:28" x14ac:dyDescent="0.25">
      <c r="A873" s="23" t="s">
        <v>663</v>
      </c>
      <c r="B873" s="23">
        <v>200000001</v>
      </c>
      <c r="C873" s="26">
        <v>41858.429652777777</v>
      </c>
      <c r="D873" s="26">
        <v>41933.569467592592</v>
      </c>
      <c r="E873" s="26"/>
      <c r="F873" s="23">
        <v>0</v>
      </c>
      <c r="G873" s="23">
        <v>1</v>
      </c>
      <c r="H873" s="23">
        <v>200000003</v>
      </c>
      <c r="I873" s="23" t="s">
        <v>2266</v>
      </c>
      <c r="J873" s="23">
        <v>200000000</v>
      </c>
      <c r="K873" s="23"/>
      <c r="L873" s="23" t="s">
        <v>663</v>
      </c>
      <c r="M873" s="23" t="s">
        <v>664</v>
      </c>
      <c r="N873" s="23" t="s">
        <v>665</v>
      </c>
      <c r="O873" s="23" t="s">
        <v>295</v>
      </c>
      <c r="P873" s="23" t="s">
        <v>773</v>
      </c>
      <c r="Q873" s="23">
        <v>100</v>
      </c>
      <c r="R873" s="26">
        <v>41856.833333333336</v>
      </c>
      <c r="S873" s="23">
        <v>64950</v>
      </c>
      <c r="T873" s="23" t="s">
        <v>280</v>
      </c>
      <c r="U873" s="23" t="s">
        <v>282</v>
      </c>
      <c r="V873" s="23" t="s">
        <v>1699</v>
      </c>
      <c r="W873" s="23">
        <v>41857</v>
      </c>
      <c r="X873" s="23" t="s">
        <v>181</v>
      </c>
      <c r="Y873" s="23"/>
      <c r="Z873" s="23">
        <v>64950</v>
      </c>
      <c r="AA873" s="23">
        <v>41857</v>
      </c>
      <c r="AB873" s="23">
        <v>64950</v>
      </c>
    </row>
    <row r="874" spans="1:28" x14ac:dyDescent="0.25">
      <c r="A874" s="23" t="s">
        <v>3124</v>
      </c>
      <c r="B874" s="23">
        <v>200000001</v>
      </c>
      <c r="C874" s="26">
        <v>41936.390115740738</v>
      </c>
      <c r="D874" s="26">
        <v>41936.390115740738</v>
      </c>
      <c r="E874" s="26"/>
      <c r="F874" s="23">
        <v>0</v>
      </c>
      <c r="G874" s="23">
        <v>1</v>
      </c>
      <c r="H874" s="23">
        <v>200000000</v>
      </c>
      <c r="I874" s="23" t="s">
        <v>3125</v>
      </c>
      <c r="J874" s="23">
        <v>200000000</v>
      </c>
      <c r="K874" s="23"/>
      <c r="L874" s="23" t="s">
        <v>3124</v>
      </c>
      <c r="M874" s="23" t="s">
        <v>3126</v>
      </c>
      <c r="N874" s="23" t="s">
        <v>3127</v>
      </c>
      <c r="O874" s="23" t="s">
        <v>3128</v>
      </c>
      <c r="P874" s="23" t="s">
        <v>3129</v>
      </c>
      <c r="Q874" s="23"/>
      <c r="R874" s="26">
        <v>41918.833333333336</v>
      </c>
      <c r="S874" s="23">
        <v>30250</v>
      </c>
      <c r="T874" s="23" t="s">
        <v>280</v>
      </c>
      <c r="U874" s="23" t="s">
        <v>282</v>
      </c>
      <c r="V874" s="23" t="s">
        <v>1698</v>
      </c>
      <c r="W874" s="23">
        <v>41919</v>
      </c>
      <c r="X874" s="23" t="s">
        <v>181</v>
      </c>
      <c r="Y874" s="23"/>
      <c r="Z874" s="23">
        <v>30250</v>
      </c>
      <c r="AA874" s="23">
        <v>41919</v>
      </c>
      <c r="AB874" s="23">
        <v>30250</v>
      </c>
    </row>
    <row r="875" spans="1:28" x14ac:dyDescent="0.25">
      <c r="A875" s="23" t="s">
        <v>551</v>
      </c>
      <c r="B875" s="23">
        <v>200000001</v>
      </c>
      <c r="C875" s="26">
        <v>41814.344074074077</v>
      </c>
      <c r="D875" s="26">
        <v>41933.569710648146</v>
      </c>
      <c r="E875" s="26"/>
      <c r="F875" s="23">
        <v>0</v>
      </c>
      <c r="G875" s="23">
        <v>1</v>
      </c>
      <c r="H875" s="23">
        <v>200000000</v>
      </c>
      <c r="I875" s="23" t="s">
        <v>1918</v>
      </c>
      <c r="J875" s="23">
        <v>200000000</v>
      </c>
      <c r="K875" s="23"/>
      <c r="L875" s="23" t="s">
        <v>551</v>
      </c>
      <c r="M875" s="23" t="s">
        <v>553</v>
      </c>
      <c r="N875" s="23" t="s">
        <v>554</v>
      </c>
      <c r="O875" s="23" t="s">
        <v>257</v>
      </c>
      <c r="P875" s="23" t="s">
        <v>555</v>
      </c>
      <c r="Q875" s="23"/>
      <c r="R875" s="26">
        <v>41780.833333333336</v>
      </c>
      <c r="S875" s="23">
        <v>762600</v>
      </c>
      <c r="T875" s="23" t="s">
        <v>280</v>
      </c>
      <c r="U875" s="23" t="s">
        <v>282</v>
      </c>
      <c r="V875" s="23" t="s">
        <v>1698</v>
      </c>
      <c r="W875" s="23">
        <v>41781</v>
      </c>
      <c r="X875" s="23" t="s">
        <v>181</v>
      </c>
      <c r="Y875" s="23"/>
      <c r="Z875" s="23">
        <v>762600</v>
      </c>
      <c r="AA875" s="23">
        <v>41781</v>
      </c>
      <c r="AB875" s="23">
        <v>762600</v>
      </c>
    </row>
    <row r="876" spans="1:28" x14ac:dyDescent="0.25">
      <c r="A876" s="23" t="s">
        <v>2355</v>
      </c>
      <c r="B876" s="23">
        <v>200000000</v>
      </c>
      <c r="C876" s="26">
        <v>41914.534513888888</v>
      </c>
      <c r="D876" s="26">
        <v>41933.543090277781</v>
      </c>
      <c r="E876" s="26"/>
      <c r="F876" s="23">
        <v>0</v>
      </c>
      <c r="G876" s="23">
        <v>1</v>
      </c>
      <c r="H876" s="23">
        <v>200000000</v>
      </c>
      <c r="I876" s="23" t="s">
        <v>2356</v>
      </c>
      <c r="J876" s="23">
        <v>200000001</v>
      </c>
      <c r="K876" s="23"/>
      <c r="L876" s="23" t="s">
        <v>2355</v>
      </c>
      <c r="M876" s="23" t="s">
        <v>2357</v>
      </c>
      <c r="N876" s="23" t="s">
        <v>1814</v>
      </c>
      <c r="O876" s="23" t="s">
        <v>1815</v>
      </c>
      <c r="P876" s="23" t="s">
        <v>2460</v>
      </c>
      <c r="Q876" s="23"/>
      <c r="R876" s="26">
        <v>41770.833333333336</v>
      </c>
      <c r="S876" s="23">
        <v>28356.45</v>
      </c>
      <c r="T876" s="23" t="s">
        <v>281</v>
      </c>
      <c r="U876" s="23" t="s">
        <v>283</v>
      </c>
      <c r="V876" s="23" t="s">
        <v>1698</v>
      </c>
      <c r="W876" s="23">
        <v>41771</v>
      </c>
      <c r="X876" s="23" t="s">
        <v>185</v>
      </c>
      <c r="Y876" s="23">
        <v>28356.45</v>
      </c>
      <c r="Z876" s="23"/>
      <c r="AA876" s="23">
        <v>41771</v>
      </c>
      <c r="AB876" s="23">
        <v>-28356.45</v>
      </c>
    </row>
    <row r="877" spans="1:28" x14ac:dyDescent="0.25">
      <c r="A877" s="23" t="s">
        <v>2414</v>
      </c>
      <c r="B877" s="23">
        <v>200000001</v>
      </c>
      <c r="C877" s="26">
        <v>41915.413055555553</v>
      </c>
      <c r="D877" s="26">
        <v>41933.569340277776</v>
      </c>
      <c r="E877" s="26"/>
      <c r="F877" s="23">
        <v>0</v>
      </c>
      <c r="G877" s="23">
        <v>1</v>
      </c>
      <c r="H877" s="23">
        <v>200000000</v>
      </c>
      <c r="I877" s="23" t="s">
        <v>2415</v>
      </c>
      <c r="J877" s="23">
        <v>200000000</v>
      </c>
      <c r="K877" s="23"/>
      <c r="L877" s="23" t="s">
        <v>2414</v>
      </c>
      <c r="M877" s="23" t="s">
        <v>2416</v>
      </c>
      <c r="N877" s="23" t="s">
        <v>1253</v>
      </c>
      <c r="O877" s="23" t="s">
        <v>1254</v>
      </c>
      <c r="P877" s="23" t="s">
        <v>2417</v>
      </c>
      <c r="Q877" s="23">
        <v>100</v>
      </c>
      <c r="R877" s="26">
        <v>41910.833333333336</v>
      </c>
      <c r="S877" s="23">
        <v>10467.77</v>
      </c>
      <c r="T877" s="23" t="s">
        <v>280</v>
      </c>
      <c r="U877" s="23" t="s">
        <v>282</v>
      </c>
      <c r="V877" s="23" t="s">
        <v>1698</v>
      </c>
      <c r="W877" s="23">
        <v>41911</v>
      </c>
      <c r="X877" s="23" t="s">
        <v>181</v>
      </c>
      <c r="Y877" s="23"/>
      <c r="Z877" s="23">
        <v>10467.77</v>
      </c>
      <c r="AA877" s="23">
        <v>41911</v>
      </c>
      <c r="AB877" s="23">
        <v>10467.77</v>
      </c>
    </row>
    <row r="878" spans="1:28" x14ac:dyDescent="0.25">
      <c r="A878" s="23" t="s">
        <v>2958</v>
      </c>
      <c r="B878" s="23">
        <v>200000000</v>
      </c>
      <c r="C878" s="26">
        <v>41955.461909722224</v>
      </c>
      <c r="D878" s="26">
        <v>41955.461909722224</v>
      </c>
      <c r="E878" s="26"/>
      <c r="F878" s="23">
        <v>0</v>
      </c>
      <c r="G878" s="23">
        <v>1</v>
      </c>
      <c r="H878" s="23">
        <v>200000003</v>
      </c>
      <c r="I878" s="23" t="s">
        <v>2959</v>
      </c>
      <c r="J878" s="23">
        <v>200000001</v>
      </c>
      <c r="K878" s="23"/>
      <c r="L878" s="23" t="s">
        <v>2958</v>
      </c>
      <c r="M878" s="23" t="s">
        <v>2960</v>
      </c>
      <c r="N878" s="23" t="s">
        <v>1834</v>
      </c>
      <c r="O878" s="23" t="s">
        <v>1835</v>
      </c>
      <c r="P878" s="23" t="s">
        <v>2961</v>
      </c>
      <c r="Q878" s="23"/>
      <c r="R878" s="26">
        <v>41994.833333333336</v>
      </c>
      <c r="S878" s="23">
        <v>1352667.55</v>
      </c>
      <c r="T878" s="23" t="s">
        <v>281</v>
      </c>
      <c r="U878" s="23" t="s">
        <v>283</v>
      </c>
      <c r="V878" s="23" t="s">
        <v>1699</v>
      </c>
      <c r="W878" s="23">
        <v>41995</v>
      </c>
      <c r="X878" s="23" t="s">
        <v>185</v>
      </c>
      <c r="Y878" s="23">
        <v>1352667.55</v>
      </c>
      <c r="Z878" s="23"/>
      <c r="AA878" s="23">
        <v>41995</v>
      </c>
      <c r="AB878" s="23">
        <v>-1352667.55</v>
      </c>
    </row>
    <row r="879" spans="1:28" x14ac:dyDescent="0.25">
      <c r="A879" s="23" t="s">
        <v>2037</v>
      </c>
      <c r="B879" s="23">
        <v>200000001</v>
      </c>
      <c r="C879" s="26">
        <v>41918.284467592595</v>
      </c>
      <c r="D879" s="26">
        <v>41933.569328703707</v>
      </c>
      <c r="E879" s="26"/>
      <c r="F879" s="23">
        <v>0</v>
      </c>
      <c r="G879" s="23">
        <v>1</v>
      </c>
      <c r="H879" s="23">
        <v>200000000</v>
      </c>
      <c r="I879" s="23" t="s">
        <v>2038</v>
      </c>
      <c r="J879" s="23">
        <v>200000000</v>
      </c>
      <c r="K879" s="23"/>
      <c r="L879" s="23" t="s">
        <v>2037</v>
      </c>
      <c r="M879" s="23" t="s">
        <v>2039</v>
      </c>
      <c r="N879" s="23" t="s">
        <v>525</v>
      </c>
      <c r="O879" s="23" t="s">
        <v>332</v>
      </c>
      <c r="P879" s="23" t="s">
        <v>2243</v>
      </c>
      <c r="Q879" s="23"/>
      <c r="R879" s="26">
        <v>41921.833333333336</v>
      </c>
      <c r="S879" s="23">
        <v>224000</v>
      </c>
      <c r="T879" s="23" t="s">
        <v>280</v>
      </c>
      <c r="U879" s="23" t="s">
        <v>282</v>
      </c>
      <c r="V879" s="23" t="s">
        <v>1698</v>
      </c>
      <c r="W879" s="23">
        <v>41922</v>
      </c>
      <c r="X879" s="23" t="s">
        <v>181</v>
      </c>
      <c r="Y879" s="23"/>
      <c r="Z879" s="23">
        <v>224000</v>
      </c>
      <c r="AA879" s="23">
        <v>41922</v>
      </c>
      <c r="AB879" s="23">
        <v>224000</v>
      </c>
    </row>
    <row r="880" spans="1:28" x14ac:dyDescent="0.25">
      <c r="A880" s="23" t="s">
        <v>1862</v>
      </c>
      <c r="B880" s="23">
        <v>200000001</v>
      </c>
      <c r="C880" s="26">
        <v>41905.821030092593</v>
      </c>
      <c r="D880" s="26">
        <v>41933.569351851853</v>
      </c>
      <c r="E880" s="26"/>
      <c r="F880" s="23">
        <v>0</v>
      </c>
      <c r="G880" s="23">
        <v>1</v>
      </c>
      <c r="H880" s="23">
        <v>200000003</v>
      </c>
      <c r="I880" s="23" t="s">
        <v>1863</v>
      </c>
      <c r="J880" s="23">
        <v>200000000</v>
      </c>
      <c r="K880" s="23"/>
      <c r="L880" s="23" t="s">
        <v>1862</v>
      </c>
      <c r="M880" s="23" t="s">
        <v>1864</v>
      </c>
      <c r="N880" s="23" t="s">
        <v>436</v>
      </c>
      <c r="O880" s="23" t="s">
        <v>309</v>
      </c>
      <c r="P880" s="23" t="s">
        <v>1865</v>
      </c>
      <c r="Q880" s="23"/>
      <c r="R880" s="26">
        <v>41882.833333333336</v>
      </c>
      <c r="S880" s="23">
        <v>1972957.61</v>
      </c>
      <c r="T880" s="23" t="s">
        <v>280</v>
      </c>
      <c r="U880" s="23" t="s">
        <v>282</v>
      </c>
      <c r="V880" s="23" t="s">
        <v>1699</v>
      </c>
      <c r="W880" s="23">
        <v>41883</v>
      </c>
      <c r="X880" s="23" t="s">
        <v>181</v>
      </c>
      <c r="Y880" s="23"/>
      <c r="Z880" s="23">
        <v>1972957.61</v>
      </c>
      <c r="AA880" s="23">
        <v>41883</v>
      </c>
      <c r="AB880" s="23">
        <v>1972957.61</v>
      </c>
    </row>
    <row r="881" spans="1:28" x14ac:dyDescent="0.25">
      <c r="A881" s="23" t="s">
        <v>2532</v>
      </c>
      <c r="B881" s="23">
        <v>200000000</v>
      </c>
      <c r="C881" s="26">
        <v>41914.640740740739</v>
      </c>
      <c r="D881" s="26">
        <v>41933.542847222219</v>
      </c>
      <c r="E881" s="26"/>
      <c r="F881" s="23">
        <v>0</v>
      </c>
      <c r="G881" s="23">
        <v>1</v>
      </c>
      <c r="H881" s="23">
        <v>100000000</v>
      </c>
      <c r="I881" s="23" t="s">
        <v>528</v>
      </c>
      <c r="J881" s="23">
        <v>200000001</v>
      </c>
      <c r="K881" s="23"/>
      <c r="L881" s="23" t="s">
        <v>2532</v>
      </c>
      <c r="M881" s="23" t="s">
        <v>529</v>
      </c>
      <c r="N881" s="23" t="s">
        <v>1814</v>
      </c>
      <c r="O881" s="23" t="s">
        <v>1815</v>
      </c>
      <c r="P881" s="23" t="s">
        <v>2533</v>
      </c>
      <c r="Q881" s="23"/>
      <c r="R881" s="26">
        <v>41849.833333333336</v>
      </c>
      <c r="S881" s="23">
        <v>12115.32</v>
      </c>
      <c r="T881" s="23" t="s">
        <v>281</v>
      </c>
      <c r="U881" s="23" t="s">
        <v>283</v>
      </c>
      <c r="V881" s="23" t="s">
        <v>1701</v>
      </c>
      <c r="W881" s="23">
        <v>41850</v>
      </c>
      <c r="X881" s="23" t="s">
        <v>185</v>
      </c>
      <c r="Y881" s="23">
        <v>12115.32</v>
      </c>
      <c r="Z881" s="23"/>
      <c r="AA881" s="23">
        <v>41850</v>
      </c>
      <c r="AB881" s="23">
        <v>-12115.32</v>
      </c>
    </row>
    <row r="882" spans="1:28" x14ac:dyDescent="0.25">
      <c r="A882" s="23" t="s">
        <v>556</v>
      </c>
      <c r="B882" s="23">
        <v>200000000</v>
      </c>
      <c r="C882" s="26">
        <v>41850.407881944448</v>
      </c>
      <c r="D882" s="26">
        <v>41933.543020833335</v>
      </c>
      <c r="E882" s="26"/>
      <c r="F882" s="23">
        <v>0</v>
      </c>
      <c r="G882" s="23">
        <v>1</v>
      </c>
      <c r="H882" s="23">
        <v>200000000</v>
      </c>
      <c r="I882" s="23" t="s">
        <v>557</v>
      </c>
      <c r="J882" s="23">
        <v>200000001</v>
      </c>
      <c r="K882" s="23"/>
      <c r="L882" s="23" t="s">
        <v>556</v>
      </c>
      <c r="M882" s="23" t="s">
        <v>558</v>
      </c>
      <c r="N882" s="23" t="s">
        <v>395</v>
      </c>
      <c r="O882" s="23" t="s">
        <v>322</v>
      </c>
      <c r="P882" s="23" t="s">
        <v>690</v>
      </c>
      <c r="Q882" s="23"/>
      <c r="R882" s="26">
        <v>41868.833333333336</v>
      </c>
      <c r="S882" s="23">
        <v>115345</v>
      </c>
      <c r="T882" s="23" t="s">
        <v>281</v>
      </c>
      <c r="U882" s="23" t="s">
        <v>283</v>
      </c>
      <c r="V882" s="23" t="s">
        <v>1698</v>
      </c>
      <c r="W882" s="23">
        <v>41869</v>
      </c>
      <c r="X882" s="23" t="s">
        <v>185</v>
      </c>
      <c r="Y882" s="23">
        <v>115345</v>
      </c>
      <c r="Z882" s="23"/>
      <c r="AA882" s="23">
        <v>41869</v>
      </c>
      <c r="AB882" s="23">
        <v>-115345</v>
      </c>
    </row>
    <row r="883" spans="1:28" x14ac:dyDescent="0.25">
      <c r="A883" s="23" t="s">
        <v>2922</v>
      </c>
      <c r="B883" s="23">
        <v>200000000</v>
      </c>
      <c r="C883" s="26">
        <v>41936.433668981481</v>
      </c>
      <c r="D883" s="26">
        <v>41936.508564814816</v>
      </c>
      <c r="E883" s="26"/>
      <c r="F883" s="23">
        <v>0</v>
      </c>
      <c r="G883" s="23">
        <v>1</v>
      </c>
      <c r="H883" s="23">
        <v>100000000</v>
      </c>
      <c r="I883" s="23" t="s">
        <v>2923</v>
      </c>
      <c r="J883" s="23">
        <v>200000001</v>
      </c>
      <c r="K883" s="23"/>
      <c r="L883" s="23" t="s">
        <v>2922</v>
      </c>
      <c r="M883" s="23" t="s">
        <v>2183</v>
      </c>
      <c r="N883" s="23" t="s">
        <v>395</v>
      </c>
      <c r="O883" s="23" t="s">
        <v>322</v>
      </c>
      <c r="P883" s="23" t="s">
        <v>3213</v>
      </c>
      <c r="Q883" s="23"/>
      <c r="R883" s="26">
        <v>41946.833333333336</v>
      </c>
      <c r="S883" s="23">
        <v>12028.1</v>
      </c>
      <c r="T883" s="23" t="s">
        <v>281</v>
      </c>
      <c r="U883" s="23" t="s">
        <v>283</v>
      </c>
      <c r="V883" s="23" t="s">
        <v>1701</v>
      </c>
      <c r="W883" s="23">
        <v>41947</v>
      </c>
      <c r="X883" s="23" t="s">
        <v>185</v>
      </c>
      <c r="Y883" s="23">
        <v>12028.1</v>
      </c>
      <c r="Z883" s="23"/>
      <c r="AA883" s="23">
        <v>41947</v>
      </c>
      <c r="AB883" s="23">
        <v>-12028.1</v>
      </c>
    </row>
    <row r="884" spans="1:28" x14ac:dyDescent="0.25">
      <c r="A884" s="23" t="s">
        <v>2201</v>
      </c>
      <c r="B884" s="23">
        <v>200000001</v>
      </c>
      <c r="C884" s="26">
        <v>41915.490416666667</v>
      </c>
      <c r="D884" s="26">
        <v>41933.569328703707</v>
      </c>
      <c r="E884" s="26"/>
      <c r="F884" s="23">
        <v>0</v>
      </c>
      <c r="G884" s="23">
        <v>1</v>
      </c>
      <c r="H884" s="23">
        <v>200000000</v>
      </c>
      <c r="I884" s="23" t="s">
        <v>2202</v>
      </c>
      <c r="J884" s="23">
        <v>200000000</v>
      </c>
      <c r="K884" s="23"/>
      <c r="L884" s="23" t="s">
        <v>2201</v>
      </c>
      <c r="M884" s="23" t="s">
        <v>2203</v>
      </c>
      <c r="N884" s="23" t="s">
        <v>2204</v>
      </c>
      <c r="O884" s="23" t="s">
        <v>2205</v>
      </c>
      <c r="P884" s="23" t="s">
        <v>2206</v>
      </c>
      <c r="Q884" s="23"/>
      <c r="R884" s="26">
        <v>41906.833333333336</v>
      </c>
      <c r="S884" s="23">
        <v>28500</v>
      </c>
      <c r="T884" s="23" t="s">
        <v>280</v>
      </c>
      <c r="U884" s="23" t="s">
        <v>282</v>
      </c>
      <c r="V884" s="23" t="s">
        <v>1698</v>
      </c>
      <c r="W884" s="23">
        <v>41907</v>
      </c>
      <c r="X884" s="23" t="s">
        <v>181</v>
      </c>
      <c r="Y884" s="23"/>
      <c r="Z884" s="23">
        <v>28500</v>
      </c>
      <c r="AA884" s="23">
        <v>41907</v>
      </c>
      <c r="AB884" s="23">
        <v>28500</v>
      </c>
    </row>
    <row r="885" spans="1:28" x14ac:dyDescent="0.25">
      <c r="A885" s="23" t="s">
        <v>3000</v>
      </c>
      <c r="B885" s="23">
        <v>200000003</v>
      </c>
      <c r="C885" s="26">
        <v>41953.190185185187</v>
      </c>
      <c r="D885" s="26">
        <v>41953.190185185187</v>
      </c>
      <c r="E885" s="26"/>
      <c r="F885" s="23">
        <v>0</v>
      </c>
      <c r="G885" s="23">
        <v>1</v>
      </c>
      <c r="H885" s="23">
        <v>200000000</v>
      </c>
      <c r="I885" s="23" t="s">
        <v>3001</v>
      </c>
      <c r="J885" s="23">
        <v>200000001</v>
      </c>
      <c r="K885" s="23"/>
      <c r="L885" s="23" t="s">
        <v>3000</v>
      </c>
      <c r="M885" s="23" t="s">
        <v>3002</v>
      </c>
      <c r="N885" s="23" t="s">
        <v>3003</v>
      </c>
      <c r="O885" s="23" t="s">
        <v>3004</v>
      </c>
      <c r="P885" s="23" t="s">
        <v>3067</v>
      </c>
      <c r="Q885" s="23"/>
      <c r="R885" s="26">
        <v>41917.833333333336</v>
      </c>
      <c r="S885" s="23">
        <v>700</v>
      </c>
      <c r="T885" s="23" t="s">
        <v>281</v>
      </c>
      <c r="U885" s="23" t="s">
        <v>284</v>
      </c>
      <c r="V885" s="23" t="s">
        <v>1698</v>
      </c>
      <c r="W885" s="23">
        <v>41918</v>
      </c>
      <c r="X885" s="23" t="s">
        <v>192</v>
      </c>
      <c r="Y885" s="23">
        <v>700</v>
      </c>
      <c r="Z885" s="23"/>
      <c r="AA885" s="23">
        <v>41918</v>
      </c>
      <c r="AB885" s="23">
        <v>-700</v>
      </c>
    </row>
    <row r="886" spans="1:28" x14ac:dyDescent="0.25">
      <c r="A886" s="23" t="s">
        <v>963</v>
      </c>
      <c r="B886" s="23">
        <v>200000001</v>
      </c>
      <c r="C886" s="26">
        <v>41865.446828703702</v>
      </c>
      <c r="D886" s="26">
        <v>41933.569490740738</v>
      </c>
      <c r="E886" s="26"/>
      <c r="F886" s="23">
        <v>0</v>
      </c>
      <c r="G886" s="23">
        <v>1</v>
      </c>
      <c r="H886" s="23">
        <v>200000000</v>
      </c>
      <c r="I886" s="23" t="s">
        <v>2848</v>
      </c>
      <c r="J886" s="23">
        <v>200000000</v>
      </c>
      <c r="K886" s="23"/>
      <c r="L886" s="23" t="s">
        <v>963</v>
      </c>
      <c r="M886" s="23" t="s">
        <v>964</v>
      </c>
      <c r="N886" s="23" t="s">
        <v>501</v>
      </c>
      <c r="O886" s="23" t="s">
        <v>260</v>
      </c>
      <c r="P886" s="23" t="s">
        <v>965</v>
      </c>
      <c r="Q886" s="23"/>
      <c r="R886" s="26">
        <v>41882.833333333336</v>
      </c>
      <c r="S886" s="23">
        <v>75680</v>
      </c>
      <c r="T886" s="23" t="s">
        <v>280</v>
      </c>
      <c r="U886" s="23" t="s">
        <v>282</v>
      </c>
      <c r="V886" s="23" t="s">
        <v>1698</v>
      </c>
      <c r="W886" s="23">
        <v>41883</v>
      </c>
      <c r="X886" s="23" t="s">
        <v>181</v>
      </c>
      <c r="Y886" s="23"/>
      <c r="Z886" s="23">
        <v>75680</v>
      </c>
      <c r="AA886" s="23">
        <v>41883</v>
      </c>
      <c r="AB886" s="23">
        <v>75680</v>
      </c>
    </row>
    <row r="887" spans="1:28" x14ac:dyDescent="0.25">
      <c r="A887" s="23" t="s">
        <v>1016</v>
      </c>
      <c r="B887" s="23">
        <v>200000001</v>
      </c>
      <c r="C887" s="26">
        <v>41865.531053240738</v>
      </c>
      <c r="D887" s="26">
        <v>41933.569444444445</v>
      </c>
      <c r="E887" s="26"/>
      <c r="F887" s="23">
        <v>0</v>
      </c>
      <c r="G887" s="23">
        <v>1</v>
      </c>
      <c r="H887" s="23">
        <v>100000000</v>
      </c>
      <c r="I887" s="23" t="s">
        <v>1017</v>
      </c>
      <c r="J887" s="23">
        <v>200000000</v>
      </c>
      <c r="K887" s="23"/>
      <c r="L887" s="23" t="s">
        <v>1016</v>
      </c>
      <c r="M887" s="23" t="s">
        <v>1018</v>
      </c>
      <c r="N887" s="23" t="s">
        <v>1019</v>
      </c>
      <c r="O887" s="23" t="s">
        <v>1020</v>
      </c>
      <c r="P887" s="23" t="s">
        <v>1021</v>
      </c>
      <c r="Q887" s="23"/>
      <c r="R887" s="26">
        <v>41868.833333333336</v>
      </c>
      <c r="S887" s="23">
        <v>6000</v>
      </c>
      <c r="T887" s="23" t="s">
        <v>280</v>
      </c>
      <c r="U887" s="23" t="s">
        <v>282</v>
      </c>
      <c r="V887" s="23" t="s">
        <v>1701</v>
      </c>
      <c r="W887" s="23">
        <v>41869</v>
      </c>
      <c r="X887" s="23" t="s">
        <v>181</v>
      </c>
      <c r="Y887" s="23"/>
      <c r="Z887" s="23">
        <v>6000</v>
      </c>
      <c r="AA887" s="23">
        <v>41869</v>
      </c>
      <c r="AB887" s="23">
        <v>6000</v>
      </c>
    </row>
    <row r="888" spans="1:28" x14ac:dyDescent="0.25">
      <c r="A888" s="23" t="s">
        <v>2696</v>
      </c>
      <c r="B888" s="23">
        <v>200000000</v>
      </c>
      <c r="C888" s="26">
        <v>41884.520856481482</v>
      </c>
      <c r="D888" s="26">
        <v>41933.542905092596</v>
      </c>
      <c r="E888" s="26"/>
      <c r="F888" s="23">
        <v>0</v>
      </c>
      <c r="G888" s="23">
        <v>1</v>
      </c>
      <c r="H888" s="23">
        <v>200000003</v>
      </c>
      <c r="I888" s="23" t="s">
        <v>2697</v>
      </c>
      <c r="J888" s="23">
        <v>200000001</v>
      </c>
      <c r="K888" s="23"/>
      <c r="L888" s="23" t="s">
        <v>2696</v>
      </c>
      <c r="M888" s="23" t="s">
        <v>444</v>
      </c>
      <c r="N888" s="23" t="s">
        <v>395</v>
      </c>
      <c r="O888" s="23" t="s">
        <v>322</v>
      </c>
      <c r="P888" s="23" t="s">
        <v>2698</v>
      </c>
      <c r="Q888" s="23"/>
      <c r="R888" s="26">
        <v>41885.833333333336</v>
      </c>
      <c r="S888" s="23">
        <v>3759.25</v>
      </c>
      <c r="T888" s="23" t="s">
        <v>281</v>
      </c>
      <c r="U888" s="23" t="s">
        <v>283</v>
      </c>
      <c r="V888" s="23" t="s">
        <v>1699</v>
      </c>
      <c r="W888" s="23">
        <v>41886</v>
      </c>
      <c r="X888" s="23" t="s">
        <v>185</v>
      </c>
      <c r="Y888" s="23">
        <v>3759.25</v>
      </c>
      <c r="Z888" s="23"/>
      <c r="AA888" s="23">
        <v>41886</v>
      </c>
      <c r="AB888" s="23">
        <v>-3759.25</v>
      </c>
    </row>
    <row r="889" spans="1:28" x14ac:dyDescent="0.25">
      <c r="A889" s="23" t="s">
        <v>504</v>
      </c>
      <c r="B889" s="23">
        <v>200000001</v>
      </c>
      <c r="C889" s="26">
        <v>41843.604629629626</v>
      </c>
      <c r="D889" s="26">
        <v>41933.569467592592</v>
      </c>
      <c r="E889" s="26"/>
      <c r="F889" s="23">
        <v>0</v>
      </c>
      <c r="G889" s="23">
        <v>1</v>
      </c>
      <c r="H889" s="23">
        <v>200000003</v>
      </c>
      <c r="I889" s="23" t="s">
        <v>934</v>
      </c>
      <c r="J889" s="23">
        <v>200000000</v>
      </c>
      <c r="K889" s="23"/>
      <c r="L889" s="23" t="s">
        <v>504</v>
      </c>
      <c r="M889" s="23" t="s">
        <v>505</v>
      </c>
      <c r="N889" s="23" t="s">
        <v>506</v>
      </c>
      <c r="O889" s="23" t="s">
        <v>305</v>
      </c>
      <c r="P889" s="23" t="s">
        <v>507</v>
      </c>
      <c r="Q889" s="23">
        <v>100</v>
      </c>
      <c r="R889" s="26">
        <v>41833.833333333336</v>
      </c>
      <c r="S889" s="23">
        <v>39600</v>
      </c>
      <c r="T889" s="23" t="s">
        <v>280</v>
      </c>
      <c r="U889" s="23" t="s">
        <v>282</v>
      </c>
      <c r="V889" s="23" t="s">
        <v>1699</v>
      </c>
      <c r="W889" s="23">
        <v>41834</v>
      </c>
      <c r="X889" s="23" t="s">
        <v>181</v>
      </c>
      <c r="Y889" s="23"/>
      <c r="Z889" s="23">
        <v>39600</v>
      </c>
      <c r="AA889" s="23">
        <v>41834</v>
      </c>
      <c r="AB889" s="23">
        <v>39600</v>
      </c>
    </row>
    <row r="890" spans="1:28" x14ac:dyDescent="0.25">
      <c r="A890" s="23" t="s">
        <v>413</v>
      </c>
      <c r="B890" s="23">
        <v>200000000</v>
      </c>
      <c r="C890" s="26">
        <v>41859.380335648151</v>
      </c>
      <c r="D890" s="26">
        <v>41933.54315972222</v>
      </c>
      <c r="E890" s="26"/>
      <c r="F890" s="23">
        <v>0</v>
      </c>
      <c r="G890" s="23">
        <v>1</v>
      </c>
      <c r="H890" s="23">
        <v>200000000</v>
      </c>
      <c r="I890" s="23" t="s">
        <v>854</v>
      </c>
      <c r="J890" s="23">
        <v>200000001</v>
      </c>
      <c r="K890" s="23"/>
      <c r="L890" s="23" t="s">
        <v>413</v>
      </c>
      <c r="M890" s="23" t="s">
        <v>414</v>
      </c>
      <c r="N890" s="23" t="s">
        <v>395</v>
      </c>
      <c r="O890" s="23" t="s">
        <v>322</v>
      </c>
      <c r="P890" s="23" t="s">
        <v>415</v>
      </c>
      <c r="Q890" s="23"/>
      <c r="R890" s="26"/>
      <c r="S890" s="23">
        <v>119939.4</v>
      </c>
      <c r="T890" s="23" t="s">
        <v>281</v>
      </c>
      <c r="U890" s="23" t="s">
        <v>283</v>
      </c>
      <c r="V890" s="23" t="s">
        <v>1698</v>
      </c>
      <c r="W890" s="23"/>
      <c r="X890" s="23" t="s">
        <v>185</v>
      </c>
      <c r="Y890" s="23">
        <v>119939.4</v>
      </c>
      <c r="Z890" s="23"/>
      <c r="AA890" s="23"/>
      <c r="AB890" s="23">
        <v>-119939.4</v>
      </c>
    </row>
    <row r="891" spans="1:28" x14ac:dyDescent="0.25">
      <c r="A891" s="23" t="s">
        <v>3151</v>
      </c>
      <c r="B891" s="23">
        <v>200000002</v>
      </c>
      <c r="C891" s="26">
        <v>41941.474074074074</v>
      </c>
      <c r="D891" s="26">
        <v>41942.203287037039</v>
      </c>
      <c r="E891" s="26"/>
      <c r="F891" s="23">
        <v>0</v>
      </c>
      <c r="G891" s="23">
        <v>1</v>
      </c>
      <c r="H891" s="23">
        <v>200000000</v>
      </c>
      <c r="I891" s="23" t="s">
        <v>3152</v>
      </c>
      <c r="J891" s="23">
        <v>200000001</v>
      </c>
      <c r="K891" s="23"/>
      <c r="L891" s="23" t="s">
        <v>3151</v>
      </c>
      <c r="M891" s="23" t="s">
        <v>3153</v>
      </c>
      <c r="N891" s="23" t="s">
        <v>2784</v>
      </c>
      <c r="O891" s="23" t="s">
        <v>2785</v>
      </c>
      <c r="P891" s="23" t="s">
        <v>3185</v>
      </c>
      <c r="Q891" s="23"/>
      <c r="R891" s="26">
        <v>41942.833333333336</v>
      </c>
      <c r="S891" s="23">
        <v>4000</v>
      </c>
      <c r="T891" s="23" t="s">
        <v>281</v>
      </c>
      <c r="U891" s="23" t="s">
        <v>3593</v>
      </c>
      <c r="V891" s="23" t="s">
        <v>1698</v>
      </c>
      <c r="W891" s="23">
        <v>41943</v>
      </c>
      <c r="X891" s="23" t="s">
        <v>274</v>
      </c>
      <c r="Y891" s="23">
        <v>4000</v>
      </c>
      <c r="Z891" s="23"/>
      <c r="AA891" s="23">
        <v>41943</v>
      </c>
      <c r="AB891" s="23">
        <v>-4000</v>
      </c>
    </row>
    <row r="892" spans="1:28" x14ac:dyDescent="0.25">
      <c r="A892" s="23" t="s">
        <v>2408</v>
      </c>
      <c r="B892" s="23">
        <v>200000003</v>
      </c>
      <c r="C892" s="26">
        <v>41940.162777777776</v>
      </c>
      <c r="D892" s="26">
        <v>41940.162777777776</v>
      </c>
      <c r="E892" s="26"/>
      <c r="F892" s="23">
        <v>0</v>
      </c>
      <c r="G892" s="23">
        <v>1</v>
      </c>
      <c r="H892" s="23">
        <v>200000003</v>
      </c>
      <c r="I892" s="23" t="s">
        <v>2409</v>
      </c>
      <c r="J892" s="23">
        <v>200000001</v>
      </c>
      <c r="K892" s="23"/>
      <c r="L892" s="23" t="s">
        <v>2408</v>
      </c>
      <c r="M892" s="23" t="s">
        <v>2410</v>
      </c>
      <c r="N892" s="23" t="s">
        <v>2411</v>
      </c>
      <c r="O892" s="23" t="s">
        <v>2412</v>
      </c>
      <c r="P892" s="23" t="s">
        <v>3158</v>
      </c>
      <c r="Q892" s="23"/>
      <c r="R892" s="26">
        <v>41891.833333333336</v>
      </c>
      <c r="S892" s="23">
        <v>1650</v>
      </c>
      <c r="T892" s="23" t="s">
        <v>281</v>
      </c>
      <c r="U892" s="23" t="s">
        <v>284</v>
      </c>
      <c r="V892" s="23" t="s">
        <v>1699</v>
      </c>
      <c r="W892" s="23">
        <v>41892</v>
      </c>
      <c r="X892" s="23" t="s">
        <v>192</v>
      </c>
      <c r="Y892" s="23">
        <v>1650</v>
      </c>
      <c r="Z892" s="23"/>
      <c r="AA892" s="23">
        <v>41892</v>
      </c>
      <c r="AB892" s="23">
        <v>-1650</v>
      </c>
    </row>
    <row r="893" spans="1:28" x14ac:dyDescent="0.25">
      <c r="A893" s="23" t="s">
        <v>2207</v>
      </c>
      <c r="B893" s="23">
        <v>200000000</v>
      </c>
      <c r="C893" s="26">
        <v>41880.234722222223</v>
      </c>
      <c r="D893" s="26">
        <v>41933.542916666665</v>
      </c>
      <c r="E893" s="26"/>
      <c r="F893" s="23">
        <v>0</v>
      </c>
      <c r="G893" s="23">
        <v>1</v>
      </c>
      <c r="H893" s="23">
        <v>200000000</v>
      </c>
      <c r="I893" s="23" t="s">
        <v>2208</v>
      </c>
      <c r="J893" s="23">
        <v>200000001</v>
      </c>
      <c r="K893" s="23"/>
      <c r="L893" s="23" t="s">
        <v>2207</v>
      </c>
      <c r="M893" s="23" t="s">
        <v>2209</v>
      </c>
      <c r="N893" s="23" t="s">
        <v>536</v>
      </c>
      <c r="O893" s="23" t="s">
        <v>264</v>
      </c>
      <c r="P893" s="23" t="s">
        <v>2852</v>
      </c>
      <c r="Q893" s="23"/>
      <c r="R893" s="26">
        <v>41848.833333333336</v>
      </c>
      <c r="S893" s="23">
        <v>72210</v>
      </c>
      <c r="T893" s="23" t="s">
        <v>281</v>
      </c>
      <c r="U893" s="23" t="s">
        <v>283</v>
      </c>
      <c r="V893" s="23" t="s">
        <v>1698</v>
      </c>
      <c r="W893" s="23">
        <v>41849</v>
      </c>
      <c r="X893" s="23" t="s">
        <v>185</v>
      </c>
      <c r="Y893" s="23">
        <v>72210</v>
      </c>
      <c r="Z893" s="23"/>
      <c r="AA893" s="23">
        <v>41849</v>
      </c>
      <c r="AB893" s="23">
        <v>-72210</v>
      </c>
    </row>
    <row r="894" spans="1:28" x14ac:dyDescent="0.25">
      <c r="A894" s="23" t="s">
        <v>1746</v>
      </c>
      <c r="B894" s="23">
        <v>200000000</v>
      </c>
      <c r="C894" s="26">
        <v>41905.284363425926</v>
      </c>
      <c r="D894" s="26">
        <v>41933.542905092596</v>
      </c>
      <c r="E894" s="26"/>
      <c r="F894" s="23">
        <v>0</v>
      </c>
      <c r="G894" s="23">
        <v>1</v>
      </c>
      <c r="H894" s="23">
        <v>200000000</v>
      </c>
      <c r="I894" s="23" t="s">
        <v>1747</v>
      </c>
      <c r="J894" s="23">
        <v>200000001</v>
      </c>
      <c r="K894" s="23"/>
      <c r="L894" s="23" t="s">
        <v>1746</v>
      </c>
      <c r="M894" s="23" t="s">
        <v>1748</v>
      </c>
      <c r="N894" s="23" t="s">
        <v>1749</v>
      </c>
      <c r="O894" s="23" t="s">
        <v>1750</v>
      </c>
      <c r="P894" s="23" t="s">
        <v>1751</v>
      </c>
      <c r="Q894" s="23">
        <v>100</v>
      </c>
      <c r="R894" s="26">
        <v>41925.833333333336</v>
      </c>
      <c r="S894" s="23">
        <v>6744.35</v>
      </c>
      <c r="T894" s="23" t="s">
        <v>281</v>
      </c>
      <c r="U894" s="23" t="s">
        <v>283</v>
      </c>
      <c r="V894" s="23" t="s">
        <v>1698</v>
      </c>
      <c r="W894" s="23">
        <v>41926</v>
      </c>
      <c r="X894" s="23" t="s">
        <v>185</v>
      </c>
      <c r="Y894" s="23">
        <v>6744.35</v>
      </c>
      <c r="Z894" s="23"/>
      <c r="AA894" s="23">
        <v>41926</v>
      </c>
      <c r="AB894" s="23">
        <v>-6744.35</v>
      </c>
    </row>
    <row r="895" spans="1:28" x14ac:dyDescent="0.25">
      <c r="A895" s="23" t="s">
        <v>1025</v>
      </c>
      <c r="B895" s="23">
        <v>200000001</v>
      </c>
      <c r="C895" s="26">
        <v>41866.441979166666</v>
      </c>
      <c r="D895" s="26">
        <v>41933.569548611114</v>
      </c>
      <c r="E895" s="26"/>
      <c r="F895" s="23">
        <v>0</v>
      </c>
      <c r="G895" s="23">
        <v>1</v>
      </c>
      <c r="H895" s="23">
        <v>100000000</v>
      </c>
      <c r="I895" s="23" t="s">
        <v>1026</v>
      </c>
      <c r="J895" s="23">
        <v>200000000</v>
      </c>
      <c r="K895" s="23"/>
      <c r="L895" s="23" t="s">
        <v>1025</v>
      </c>
      <c r="M895" s="23" t="s">
        <v>1027</v>
      </c>
      <c r="N895" s="23" t="s">
        <v>770</v>
      </c>
      <c r="O895" s="23" t="s">
        <v>289</v>
      </c>
      <c r="P895" s="23" t="s">
        <v>1028</v>
      </c>
      <c r="Q895" s="23"/>
      <c r="R895" s="26">
        <v>41851.833333333336</v>
      </c>
      <c r="S895" s="23">
        <v>121274</v>
      </c>
      <c r="T895" s="23" t="s">
        <v>280</v>
      </c>
      <c r="U895" s="23" t="s">
        <v>282</v>
      </c>
      <c r="V895" s="23" t="s">
        <v>1701</v>
      </c>
      <c r="W895" s="23">
        <v>41852</v>
      </c>
      <c r="X895" s="23" t="s">
        <v>181</v>
      </c>
      <c r="Y895" s="23"/>
      <c r="Z895" s="23">
        <v>121274</v>
      </c>
      <c r="AA895" s="23">
        <v>41852</v>
      </c>
      <c r="AB895" s="23">
        <v>121274</v>
      </c>
    </row>
    <row r="896" spans="1:28" x14ac:dyDescent="0.25">
      <c r="A896" s="23" t="s">
        <v>3401</v>
      </c>
      <c r="B896" s="23">
        <v>200000001</v>
      </c>
      <c r="C896" s="26">
        <v>41948.494618055556</v>
      </c>
      <c r="D896" s="26">
        <v>41953.484571759262</v>
      </c>
      <c r="E896" s="26"/>
      <c r="F896" s="23">
        <v>0</v>
      </c>
      <c r="G896" s="23">
        <v>1</v>
      </c>
      <c r="H896" s="23">
        <v>200000003</v>
      </c>
      <c r="I896" s="23" t="s">
        <v>2686</v>
      </c>
      <c r="J896" s="23">
        <v>200000000</v>
      </c>
      <c r="K896" s="23"/>
      <c r="L896" s="23" t="s">
        <v>3401</v>
      </c>
      <c r="M896" s="23" t="s">
        <v>3402</v>
      </c>
      <c r="N896" s="23" t="s">
        <v>977</v>
      </c>
      <c r="O896" s="23" t="s">
        <v>978</v>
      </c>
      <c r="P896" s="23" t="s">
        <v>3403</v>
      </c>
      <c r="Q896" s="23"/>
      <c r="R896" s="26">
        <v>41941.833333333336</v>
      </c>
      <c r="S896" s="23">
        <v>30835.88</v>
      </c>
      <c r="T896" s="23" t="s">
        <v>280</v>
      </c>
      <c r="U896" s="23" t="s">
        <v>282</v>
      </c>
      <c r="V896" s="23" t="s">
        <v>1699</v>
      </c>
      <c r="W896" s="23">
        <v>41942</v>
      </c>
      <c r="X896" s="23" t="s">
        <v>181</v>
      </c>
      <c r="Y896" s="23"/>
      <c r="Z896" s="23">
        <v>30835.88</v>
      </c>
      <c r="AA896" s="23">
        <v>41942</v>
      </c>
      <c r="AB896" s="23">
        <v>30835.88</v>
      </c>
    </row>
    <row r="897" spans="1:28" x14ac:dyDescent="0.25">
      <c r="A897" s="23" t="s">
        <v>2979</v>
      </c>
      <c r="B897" s="23">
        <v>200000000</v>
      </c>
      <c r="C897" s="26">
        <v>41943.426030092596</v>
      </c>
      <c r="D897" s="26">
        <v>41943.426030092596</v>
      </c>
      <c r="E897" s="26"/>
      <c r="F897" s="23">
        <v>0</v>
      </c>
      <c r="G897" s="23">
        <v>1</v>
      </c>
      <c r="H897" s="23">
        <v>200000000</v>
      </c>
      <c r="I897" s="23" t="s">
        <v>2980</v>
      </c>
      <c r="J897" s="23">
        <v>200000001</v>
      </c>
      <c r="K897" s="23"/>
      <c r="L897" s="23" t="s">
        <v>2979</v>
      </c>
      <c r="M897" s="23" t="s">
        <v>2981</v>
      </c>
      <c r="N897" s="23" t="s">
        <v>395</v>
      </c>
      <c r="O897" s="23" t="s">
        <v>322</v>
      </c>
      <c r="P897" s="23" t="s">
        <v>3047</v>
      </c>
      <c r="Q897" s="23"/>
      <c r="R897" s="26">
        <v>41962.833333333336</v>
      </c>
      <c r="S897" s="23">
        <v>6963</v>
      </c>
      <c r="T897" s="23" t="s">
        <v>281</v>
      </c>
      <c r="U897" s="23" t="s">
        <v>283</v>
      </c>
      <c r="V897" s="23" t="s">
        <v>1698</v>
      </c>
      <c r="W897" s="23">
        <v>41963</v>
      </c>
      <c r="X897" s="23" t="s">
        <v>185</v>
      </c>
      <c r="Y897" s="23">
        <v>6963</v>
      </c>
      <c r="Z897" s="23"/>
      <c r="AA897" s="23">
        <v>41963</v>
      </c>
      <c r="AB897" s="23">
        <v>-6963</v>
      </c>
    </row>
    <row r="898" spans="1:28" x14ac:dyDescent="0.25">
      <c r="A898" s="23" t="s">
        <v>1443</v>
      </c>
      <c r="B898" s="23">
        <v>200000001</v>
      </c>
      <c r="C898" s="26">
        <v>41872.318182870367</v>
      </c>
      <c r="D898" s="26">
        <v>41933.569421296299</v>
      </c>
      <c r="E898" s="26"/>
      <c r="F898" s="23">
        <v>0</v>
      </c>
      <c r="G898" s="23">
        <v>1</v>
      </c>
      <c r="H898" s="23">
        <v>100000000</v>
      </c>
      <c r="I898" s="23" t="s">
        <v>1444</v>
      </c>
      <c r="J898" s="23">
        <v>200000000</v>
      </c>
      <c r="K898" s="23"/>
      <c r="L898" s="23" t="s">
        <v>1443</v>
      </c>
      <c r="M898" s="23" t="s">
        <v>1445</v>
      </c>
      <c r="N898" s="23" t="s">
        <v>1446</v>
      </c>
      <c r="O898" s="23" t="s">
        <v>1447</v>
      </c>
      <c r="P898" s="23" t="s">
        <v>1448</v>
      </c>
      <c r="Q898" s="23"/>
      <c r="R898" s="26">
        <v>41730.833333333336</v>
      </c>
      <c r="S898" s="23">
        <v>56292.32</v>
      </c>
      <c r="T898" s="23" t="s">
        <v>280</v>
      </c>
      <c r="U898" s="23" t="s">
        <v>282</v>
      </c>
      <c r="V898" s="23" t="s">
        <v>1701</v>
      </c>
      <c r="W898" s="23">
        <v>41731</v>
      </c>
      <c r="X898" s="23" t="s">
        <v>181</v>
      </c>
      <c r="Y898" s="23"/>
      <c r="Z898" s="23">
        <v>56292.32</v>
      </c>
      <c r="AA898" s="23">
        <v>41731</v>
      </c>
      <c r="AB898" s="23">
        <v>56292.32</v>
      </c>
    </row>
    <row r="899" spans="1:28" x14ac:dyDescent="0.25">
      <c r="A899" s="23" t="s">
        <v>1504</v>
      </c>
      <c r="B899" s="23">
        <v>200000001</v>
      </c>
      <c r="C899" s="26">
        <v>41870.492430555554</v>
      </c>
      <c r="D899" s="26">
        <v>41933.569432870368</v>
      </c>
      <c r="E899" s="26"/>
      <c r="F899" s="23">
        <v>0</v>
      </c>
      <c r="G899" s="23">
        <v>1</v>
      </c>
      <c r="H899" s="23">
        <v>200000003</v>
      </c>
      <c r="I899" s="23" t="s">
        <v>1364</v>
      </c>
      <c r="J899" s="23">
        <v>200000000</v>
      </c>
      <c r="K899" s="23"/>
      <c r="L899" s="23" t="s">
        <v>1504</v>
      </c>
      <c r="M899" s="23" t="s">
        <v>444</v>
      </c>
      <c r="N899" s="23" t="s">
        <v>870</v>
      </c>
      <c r="O899" s="23" t="s">
        <v>306</v>
      </c>
      <c r="P899" s="23" t="s">
        <v>1505</v>
      </c>
      <c r="Q899" s="23"/>
      <c r="R899" s="26"/>
      <c r="S899" s="23">
        <v>131712</v>
      </c>
      <c r="T899" s="23" t="s">
        <v>280</v>
      </c>
      <c r="U899" s="23" t="s">
        <v>282</v>
      </c>
      <c r="V899" s="23" t="s">
        <v>1699</v>
      </c>
      <c r="W899" s="23"/>
      <c r="X899" s="23" t="s">
        <v>181</v>
      </c>
      <c r="Y899" s="23"/>
      <c r="Z899" s="23">
        <v>131712</v>
      </c>
      <c r="AA899" s="23"/>
      <c r="AB899" s="23">
        <v>131712</v>
      </c>
    </row>
    <row r="900" spans="1:28" x14ac:dyDescent="0.25">
      <c r="A900" s="23" t="s">
        <v>2227</v>
      </c>
      <c r="B900" s="23">
        <v>200000000</v>
      </c>
      <c r="C900" s="26">
        <v>41913.605949074074</v>
      </c>
      <c r="D900" s="26">
        <v>41933.542858796296</v>
      </c>
      <c r="E900" s="26"/>
      <c r="F900" s="23">
        <v>0</v>
      </c>
      <c r="G900" s="23">
        <v>1</v>
      </c>
      <c r="H900" s="23">
        <v>200000000</v>
      </c>
      <c r="I900" s="23" t="s">
        <v>2228</v>
      </c>
      <c r="J900" s="23">
        <v>200000001</v>
      </c>
      <c r="K900" s="23"/>
      <c r="L900" s="23" t="s">
        <v>2227</v>
      </c>
      <c r="M900" s="23" t="s">
        <v>2229</v>
      </c>
      <c r="N900" s="23" t="s">
        <v>530</v>
      </c>
      <c r="O900" s="23" t="s">
        <v>293</v>
      </c>
      <c r="P900" s="23" t="s">
        <v>2230</v>
      </c>
      <c r="Q900" s="23"/>
      <c r="R900" s="26">
        <v>41920.833333333336</v>
      </c>
      <c r="S900" s="23">
        <v>7110</v>
      </c>
      <c r="T900" s="23" t="s">
        <v>281</v>
      </c>
      <c r="U900" s="23" t="s">
        <v>283</v>
      </c>
      <c r="V900" s="23" t="s">
        <v>1698</v>
      </c>
      <c r="W900" s="23">
        <v>41921</v>
      </c>
      <c r="X900" s="23" t="s">
        <v>185</v>
      </c>
      <c r="Y900" s="23">
        <v>7110</v>
      </c>
      <c r="Z900" s="23"/>
      <c r="AA900" s="23">
        <v>41921</v>
      </c>
      <c r="AB900" s="23">
        <v>-7110</v>
      </c>
    </row>
    <row r="901" spans="1:28" x14ac:dyDescent="0.25">
      <c r="A901" s="23" t="s">
        <v>2366</v>
      </c>
      <c r="B901" s="23">
        <v>200000000</v>
      </c>
      <c r="C901" s="26">
        <v>41941.355462962965</v>
      </c>
      <c r="D901" s="26">
        <v>41941.355462962965</v>
      </c>
      <c r="E901" s="26"/>
      <c r="F901" s="23">
        <v>0</v>
      </c>
      <c r="G901" s="23">
        <v>1</v>
      </c>
      <c r="H901" s="23">
        <v>200000000</v>
      </c>
      <c r="I901" s="23" t="s">
        <v>2367</v>
      </c>
      <c r="J901" s="23">
        <v>200000001</v>
      </c>
      <c r="K901" s="23"/>
      <c r="L901" s="23" t="s">
        <v>2366</v>
      </c>
      <c r="M901" s="23" t="s">
        <v>646</v>
      </c>
      <c r="N901" s="23" t="s">
        <v>1823</v>
      </c>
      <c r="O901" s="23" t="s">
        <v>1824</v>
      </c>
      <c r="P901" s="23" t="s">
        <v>3165</v>
      </c>
      <c r="Q901" s="23"/>
      <c r="R901" s="26">
        <v>41798.833333333336</v>
      </c>
      <c r="S901" s="23">
        <v>201600</v>
      </c>
      <c r="T901" s="23" t="s">
        <v>281</v>
      </c>
      <c r="U901" s="23" t="s">
        <v>283</v>
      </c>
      <c r="V901" s="23" t="s">
        <v>1698</v>
      </c>
      <c r="W901" s="23">
        <v>41799</v>
      </c>
      <c r="X901" s="23" t="s">
        <v>185</v>
      </c>
      <c r="Y901" s="23">
        <v>201600</v>
      </c>
      <c r="Z901" s="23"/>
      <c r="AA901" s="23">
        <v>41799</v>
      </c>
      <c r="AB901" s="23">
        <v>-201600</v>
      </c>
    </row>
    <row r="902" spans="1:28" x14ac:dyDescent="0.25">
      <c r="A902" s="23" t="s">
        <v>1259</v>
      </c>
      <c r="B902" s="23">
        <v>200000001</v>
      </c>
      <c r="C902" s="26">
        <v>41872.43891203704</v>
      </c>
      <c r="D902" s="26">
        <v>41933.569421296299</v>
      </c>
      <c r="E902" s="26"/>
      <c r="F902" s="23">
        <v>0</v>
      </c>
      <c r="G902" s="23">
        <v>1</v>
      </c>
      <c r="H902" s="23">
        <v>200000003</v>
      </c>
      <c r="I902" s="23" t="s">
        <v>1260</v>
      </c>
      <c r="J902" s="23">
        <v>200000000</v>
      </c>
      <c r="K902" s="23"/>
      <c r="L902" s="23" t="s">
        <v>1259</v>
      </c>
      <c r="M902" s="23" t="s">
        <v>444</v>
      </c>
      <c r="N902" s="23" t="s">
        <v>840</v>
      </c>
      <c r="O902" s="23" t="s">
        <v>254</v>
      </c>
      <c r="P902" s="23" t="s">
        <v>1566</v>
      </c>
      <c r="Q902" s="23"/>
      <c r="R902" s="26"/>
      <c r="S902" s="23">
        <v>3540</v>
      </c>
      <c r="T902" s="23" t="s">
        <v>280</v>
      </c>
      <c r="U902" s="23" t="s">
        <v>282</v>
      </c>
      <c r="V902" s="23" t="s">
        <v>1699</v>
      </c>
      <c r="W902" s="23"/>
      <c r="X902" s="23" t="s">
        <v>181</v>
      </c>
      <c r="Y902" s="23"/>
      <c r="Z902" s="23">
        <v>3540</v>
      </c>
      <c r="AA902" s="23"/>
      <c r="AB902" s="23">
        <v>3540</v>
      </c>
    </row>
    <row r="903" spans="1:28" x14ac:dyDescent="0.25">
      <c r="A903" s="23" t="s">
        <v>1797</v>
      </c>
      <c r="B903" s="23">
        <v>200000000</v>
      </c>
      <c r="C903" s="26">
        <v>41892.49355324074</v>
      </c>
      <c r="D903" s="26">
        <v>41933.543043981481</v>
      </c>
      <c r="E903" s="26"/>
      <c r="F903" s="23">
        <v>0</v>
      </c>
      <c r="G903" s="23">
        <v>1</v>
      </c>
      <c r="H903" s="23">
        <v>100000000</v>
      </c>
      <c r="I903" s="23" t="s">
        <v>1798</v>
      </c>
      <c r="J903" s="23">
        <v>200000001</v>
      </c>
      <c r="K903" s="23"/>
      <c r="L903" s="23" t="s">
        <v>1797</v>
      </c>
      <c r="M903" s="23" t="s">
        <v>1799</v>
      </c>
      <c r="N903" s="23" t="s">
        <v>1800</v>
      </c>
      <c r="O903" s="23" t="s">
        <v>1801</v>
      </c>
      <c r="P903" s="23" t="s">
        <v>2463</v>
      </c>
      <c r="Q903" s="23"/>
      <c r="R903" s="26">
        <v>41893.833333333336</v>
      </c>
      <c r="S903" s="23">
        <v>1285659</v>
      </c>
      <c r="T903" s="23" t="s">
        <v>281</v>
      </c>
      <c r="U903" s="23" t="s">
        <v>283</v>
      </c>
      <c r="V903" s="23" t="s">
        <v>1701</v>
      </c>
      <c r="W903" s="23">
        <v>41894</v>
      </c>
      <c r="X903" s="23" t="s">
        <v>185</v>
      </c>
      <c r="Y903" s="23">
        <v>1285659</v>
      </c>
      <c r="Z903" s="23"/>
      <c r="AA903" s="23">
        <v>41894</v>
      </c>
      <c r="AB903" s="23">
        <v>-1285659</v>
      </c>
    </row>
    <row r="904" spans="1:28" x14ac:dyDescent="0.25">
      <c r="A904" s="23" t="s">
        <v>644</v>
      </c>
      <c r="B904" s="23">
        <v>200000001</v>
      </c>
      <c r="C904" s="26">
        <v>41858.548703703702</v>
      </c>
      <c r="D904" s="26">
        <v>41933.569756944446</v>
      </c>
      <c r="E904" s="26"/>
      <c r="F904" s="23">
        <v>0</v>
      </c>
      <c r="G904" s="23">
        <v>1</v>
      </c>
      <c r="H904" s="23">
        <v>200000000</v>
      </c>
      <c r="I904" s="23" t="s">
        <v>645</v>
      </c>
      <c r="J904" s="23">
        <v>200000000</v>
      </c>
      <c r="K904" s="23"/>
      <c r="L904" s="23" t="s">
        <v>644</v>
      </c>
      <c r="M904" s="23" t="s">
        <v>646</v>
      </c>
      <c r="N904" s="23" t="s">
        <v>501</v>
      </c>
      <c r="O904" s="23" t="s">
        <v>260</v>
      </c>
      <c r="P904" s="23" t="s">
        <v>711</v>
      </c>
      <c r="Q904" s="23"/>
      <c r="R904" s="26">
        <v>41820.833333333336</v>
      </c>
      <c r="S904" s="23">
        <v>950820</v>
      </c>
      <c r="T904" s="23" t="s">
        <v>280</v>
      </c>
      <c r="U904" s="23" t="s">
        <v>282</v>
      </c>
      <c r="V904" s="23" t="s">
        <v>1698</v>
      </c>
      <c r="W904" s="23">
        <v>41821</v>
      </c>
      <c r="X904" s="23" t="s">
        <v>181</v>
      </c>
      <c r="Y904" s="23"/>
      <c r="Z904" s="23">
        <v>950820</v>
      </c>
      <c r="AA904" s="23">
        <v>41821</v>
      </c>
      <c r="AB904" s="23">
        <v>950820</v>
      </c>
    </row>
    <row r="905" spans="1:28" x14ac:dyDescent="0.25">
      <c r="A905" s="23" t="s">
        <v>1884</v>
      </c>
      <c r="B905" s="23">
        <v>200000003</v>
      </c>
      <c r="C905" s="26">
        <v>41892.401041666664</v>
      </c>
      <c r="D905" s="26">
        <v>41933.569386574076</v>
      </c>
      <c r="E905" s="26"/>
      <c r="F905" s="23">
        <v>0</v>
      </c>
      <c r="G905" s="23">
        <v>1</v>
      </c>
      <c r="H905" s="23">
        <v>200000003</v>
      </c>
      <c r="I905" s="23" t="s">
        <v>1885</v>
      </c>
      <c r="J905" s="23">
        <v>200000001</v>
      </c>
      <c r="K905" s="23"/>
      <c r="L905" s="23" t="s">
        <v>1884</v>
      </c>
      <c r="M905" s="23" t="s">
        <v>1886</v>
      </c>
      <c r="N905" s="23" t="s">
        <v>447</v>
      </c>
      <c r="O905" s="23" t="s">
        <v>294</v>
      </c>
      <c r="P905" s="23" t="s">
        <v>2603</v>
      </c>
      <c r="Q905" s="23"/>
      <c r="R905" s="26">
        <v>41889.833333333336</v>
      </c>
      <c r="S905" s="23">
        <v>33</v>
      </c>
      <c r="T905" s="23" t="s">
        <v>281</v>
      </c>
      <c r="U905" s="23" t="s">
        <v>284</v>
      </c>
      <c r="V905" s="23" t="s">
        <v>1699</v>
      </c>
      <c r="W905" s="23">
        <v>41890</v>
      </c>
      <c r="X905" s="23" t="s">
        <v>192</v>
      </c>
      <c r="Y905" s="23">
        <v>33</v>
      </c>
      <c r="Z905" s="23"/>
      <c r="AA905" s="23">
        <v>41890</v>
      </c>
      <c r="AB905" s="23">
        <v>-33</v>
      </c>
    </row>
    <row r="906" spans="1:28" x14ac:dyDescent="0.25">
      <c r="A906" s="23" t="s">
        <v>481</v>
      </c>
      <c r="B906" s="23">
        <v>200000001</v>
      </c>
      <c r="C906" s="26">
        <v>41809.490532407406</v>
      </c>
      <c r="D906" s="26">
        <v>41933.569699074076</v>
      </c>
      <c r="E906" s="26"/>
      <c r="F906" s="23">
        <v>0</v>
      </c>
      <c r="G906" s="23">
        <v>1</v>
      </c>
      <c r="H906" s="23">
        <v>200000000</v>
      </c>
      <c r="I906" s="23"/>
      <c r="J906" s="23">
        <v>200000000</v>
      </c>
      <c r="K906" s="23"/>
      <c r="L906" s="23" t="s">
        <v>481</v>
      </c>
      <c r="M906" s="23" t="s">
        <v>482</v>
      </c>
      <c r="N906" s="23" t="s">
        <v>420</v>
      </c>
      <c r="O906" s="23" t="s">
        <v>255</v>
      </c>
      <c r="P906" s="23" t="s">
        <v>483</v>
      </c>
      <c r="Q906" s="23"/>
      <c r="R906" s="26">
        <v>41967.833333333336</v>
      </c>
      <c r="S906" s="23">
        <v>124887.5</v>
      </c>
      <c r="T906" s="23" t="s">
        <v>280</v>
      </c>
      <c r="U906" s="23" t="s">
        <v>282</v>
      </c>
      <c r="V906" s="23" t="s">
        <v>1698</v>
      </c>
      <c r="W906" s="23">
        <v>41968</v>
      </c>
      <c r="X906" s="23" t="s">
        <v>181</v>
      </c>
      <c r="Y906" s="23"/>
      <c r="Z906" s="23">
        <v>124887.5</v>
      </c>
      <c r="AA906" s="23">
        <v>41968</v>
      </c>
      <c r="AB906" s="23">
        <v>124887.5</v>
      </c>
    </row>
    <row r="907" spans="1:28" x14ac:dyDescent="0.25">
      <c r="A907" s="23" t="s">
        <v>813</v>
      </c>
      <c r="B907" s="23">
        <v>200000000</v>
      </c>
      <c r="C907" s="26">
        <v>41918.504907407405</v>
      </c>
      <c r="D907" s="26">
        <v>41933.543136574073</v>
      </c>
      <c r="E907" s="26"/>
      <c r="F907" s="23">
        <v>0</v>
      </c>
      <c r="G907" s="23">
        <v>1</v>
      </c>
      <c r="H907" s="23">
        <v>200000000</v>
      </c>
      <c r="I907" s="23" t="s">
        <v>2680</v>
      </c>
      <c r="J907" s="23">
        <v>200000001</v>
      </c>
      <c r="K907" s="23"/>
      <c r="L907" s="23" t="s">
        <v>813</v>
      </c>
      <c r="M907" s="23" t="s">
        <v>383</v>
      </c>
      <c r="N907" s="23" t="s">
        <v>1814</v>
      </c>
      <c r="O907" s="23" t="s">
        <v>1815</v>
      </c>
      <c r="P907" s="23" t="s">
        <v>2693</v>
      </c>
      <c r="Q907" s="23"/>
      <c r="R907" s="26">
        <v>41886.833333333336</v>
      </c>
      <c r="S907" s="23">
        <v>103400</v>
      </c>
      <c r="T907" s="23" t="s">
        <v>281</v>
      </c>
      <c r="U907" s="23" t="s">
        <v>283</v>
      </c>
      <c r="V907" s="23" t="s">
        <v>1698</v>
      </c>
      <c r="W907" s="23">
        <v>41887</v>
      </c>
      <c r="X907" s="23" t="s">
        <v>185</v>
      </c>
      <c r="Y907" s="23">
        <v>103400</v>
      </c>
      <c r="Z907" s="23"/>
      <c r="AA907" s="23">
        <v>41887</v>
      </c>
      <c r="AB907" s="23">
        <v>-103400</v>
      </c>
    </row>
    <row r="908" spans="1:28" x14ac:dyDescent="0.25">
      <c r="A908" s="23" t="s">
        <v>1352</v>
      </c>
      <c r="B908" s="23">
        <v>200000001</v>
      </c>
      <c r="C908" s="26">
        <v>41871.327650462961</v>
      </c>
      <c r="D908" s="26">
        <v>41933.569421296299</v>
      </c>
      <c r="E908" s="26"/>
      <c r="F908" s="23">
        <v>0</v>
      </c>
      <c r="G908" s="23">
        <v>1</v>
      </c>
      <c r="H908" s="23">
        <v>200000004</v>
      </c>
      <c r="I908" s="23" t="s">
        <v>1353</v>
      </c>
      <c r="J908" s="23">
        <v>200000000</v>
      </c>
      <c r="K908" s="23"/>
      <c r="L908" s="23" t="s">
        <v>1352</v>
      </c>
      <c r="M908" s="23" t="s">
        <v>444</v>
      </c>
      <c r="N908" s="23" t="s">
        <v>1471</v>
      </c>
      <c r="O908" s="23" t="s">
        <v>1472</v>
      </c>
      <c r="P908" s="23" t="s">
        <v>1473</v>
      </c>
      <c r="Q908" s="23"/>
      <c r="R908" s="26"/>
      <c r="S908" s="23">
        <v>18425</v>
      </c>
      <c r="T908" s="23" t="s">
        <v>280</v>
      </c>
      <c r="U908" s="23" t="s">
        <v>282</v>
      </c>
      <c r="V908" s="23" t="s">
        <v>1700</v>
      </c>
      <c r="W908" s="23"/>
      <c r="X908" s="23" t="s">
        <v>181</v>
      </c>
      <c r="Y908" s="23"/>
      <c r="Z908" s="23">
        <v>18425</v>
      </c>
      <c r="AA908" s="23"/>
      <c r="AB908" s="23">
        <v>18425</v>
      </c>
    </row>
    <row r="909" spans="1:28" x14ac:dyDescent="0.25">
      <c r="A909" s="23" t="s">
        <v>2929</v>
      </c>
      <c r="B909" s="23">
        <v>200000000</v>
      </c>
      <c r="C909" s="26">
        <v>41941.332395833335</v>
      </c>
      <c r="D909" s="26">
        <v>41941.332395833335</v>
      </c>
      <c r="E909" s="26"/>
      <c r="F909" s="23">
        <v>0</v>
      </c>
      <c r="G909" s="23">
        <v>1</v>
      </c>
      <c r="H909" s="23">
        <v>100000000</v>
      </c>
      <c r="I909" s="23" t="s">
        <v>2930</v>
      </c>
      <c r="J909" s="23">
        <v>200000001</v>
      </c>
      <c r="K909" s="23"/>
      <c r="L909" s="23" t="s">
        <v>2929</v>
      </c>
      <c r="M909" s="23" t="s">
        <v>2931</v>
      </c>
      <c r="N909" s="23" t="s">
        <v>1800</v>
      </c>
      <c r="O909" s="23" t="s">
        <v>1801</v>
      </c>
      <c r="P909" s="23" t="s">
        <v>3161</v>
      </c>
      <c r="Q909" s="23"/>
      <c r="R909" s="26">
        <v>41934.833333333336</v>
      </c>
      <c r="S909" s="23">
        <v>421563.9</v>
      </c>
      <c r="T909" s="23" t="s">
        <v>281</v>
      </c>
      <c r="U909" s="23" t="s">
        <v>283</v>
      </c>
      <c r="V909" s="23" t="s">
        <v>1701</v>
      </c>
      <c r="W909" s="23">
        <v>41935</v>
      </c>
      <c r="X909" s="23" t="s">
        <v>185</v>
      </c>
      <c r="Y909" s="23">
        <v>421563.9</v>
      </c>
      <c r="Z909" s="23"/>
      <c r="AA909" s="23">
        <v>41935</v>
      </c>
      <c r="AB909" s="23">
        <v>-421563.9</v>
      </c>
    </row>
    <row r="910" spans="1:28" x14ac:dyDescent="0.25">
      <c r="A910" s="23" t="s">
        <v>1954</v>
      </c>
      <c r="B910" s="23">
        <v>200000000</v>
      </c>
      <c r="C910" s="26">
        <v>41936.289837962962</v>
      </c>
      <c r="D910" s="26">
        <v>41948.446863425925</v>
      </c>
      <c r="E910" s="26"/>
      <c r="F910" s="23">
        <v>0</v>
      </c>
      <c r="G910" s="23">
        <v>1</v>
      </c>
      <c r="H910" s="23">
        <v>200000003</v>
      </c>
      <c r="I910" s="23" t="s">
        <v>1955</v>
      </c>
      <c r="J910" s="23">
        <v>200000001</v>
      </c>
      <c r="K910" s="23"/>
      <c r="L910" s="23" t="s">
        <v>1954</v>
      </c>
      <c r="M910" s="23" t="s">
        <v>1956</v>
      </c>
      <c r="N910" s="23" t="s">
        <v>395</v>
      </c>
      <c r="O910" s="23" t="s">
        <v>322</v>
      </c>
      <c r="P910" s="23" t="s">
        <v>3051</v>
      </c>
      <c r="Q910" s="23"/>
      <c r="R910" s="26">
        <v>41941.833333333336</v>
      </c>
      <c r="S910" s="23">
        <v>80081.539999999994</v>
      </c>
      <c r="T910" s="23" t="s">
        <v>281</v>
      </c>
      <c r="U910" s="23" t="s">
        <v>283</v>
      </c>
      <c r="V910" s="23" t="s">
        <v>1699</v>
      </c>
      <c r="W910" s="23">
        <v>41942</v>
      </c>
      <c r="X910" s="23" t="s">
        <v>185</v>
      </c>
      <c r="Y910" s="23">
        <v>80081.539999999994</v>
      </c>
      <c r="Z910" s="23"/>
      <c r="AA910" s="23">
        <v>41942</v>
      </c>
      <c r="AB910" s="23">
        <v>-80081.539999999994</v>
      </c>
    </row>
    <row r="911" spans="1:28" x14ac:dyDescent="0.25">
      <c r="A911" s="23" t="s">
        <v>1922</v>
      </c>
      <c r="B911" s="23">
        <v>200000000</v>
      </c>
      <c r="C911" s="26">
        <v>41936.273865740739</v>
      </c>
      <c r="D911" s="26">
        <v>41936.273865740739</v>
      </c>
      <c r="E911" s="26"/>
      <c r="F911" s="23">
        <v>0</v>
      </c>
      <c r="G911" s="23">
        <v>1</v>
      </c>
      <c r="H911" s="23">
        <v>200000003</v>
      </c>
      <c r="I911" s="23" t="s">
        <v>1923</v>
      </c>
      <c r="J911" s="23">
        <v>200000001</v>
      </c>
      <c r="K911" s="23"/>
      <c r="L911" s="23" t="s">
        <v>1922</v>
      </c>
      <c r="M911" s="23" t="s">
        <v>1924</v>
      </c>
      <c r="N911" s="23" t="s">
        <v>395</v>
      </c>
      <c r="O911" s="23" t="s">
        <v>322</v>
      </c>
      <c r="P911" s="23" t="s">
        <v>3275</v>
      </c>
      <c r="Q911" s="23"/>
      <c r="R911" s="26">
        <v>41969.833333333336</v>
      </c>
      <c r="S911" s="23">
        <v>18690.77</v>
      </c>
      <c r="T911" s="23" t="s">
        <v>281</v>
      </c>
      <c r="U911" s="23" t="s">
        <v>283</v>
      </c>
      <c r="V911" s="23" t="s">
        <v>1699</v>
      </c>
      <c r="W911" s="23">
        <v>41970</v>
      </c>
      <c r="X911" s="23" t="s">
        <v>185</v>
      </c>
      <c r="Y911" s="23">
        <v>18690.77</v>
      </c>
      <c r="Z911" s="23"/>
      <c r="AA911" s="23">
        <v>41970</v>
      </c>
      <c r="AB911" s="23">
        <v>-18690.77</v>
      </c>
    </row>
    <row r="912" spans="1:28" x14ac:dyDescent="0.25">
      <c r="A912" s="23" t="s">
        <v>623</v>
      </c>
      <c r="B912" s="23">
        <v>200000001</v>
      </c>
      <c r="C912" s="26">
        <v>41856.522534722222</v>
      </c>
      <c r="D912" s="26">
        <v>41933.569467592592</v>
      </c>
      <c r="E912" s="26"/>
      <c r="F912" s="23">
        <v>0</v>
      </c>
      <c r="G912" s="23">
        <v>1</v>
      </c>
      <c r="H912" s="23">
        <v>200000003</v>
      </c>
      <c r="I912" s="23" t="s">
        <v>624</v>
      </c>
      <c r="J912" s="23">
        <v>200000000</v>
      </c>
      <c r="K912" s="23"/>
      <c r="L912" s="23" t="s">
        <v>623</v>
      </c>
      <c r="M912" s="23" t="s">
        <v>625</v>
      </c>
      <c r="N912" s="23" t="s">
        <v>436</v>
      </c>
      <c r="O912" s="23" t="s">
        <v>309</v>
      </c>
      <c r="P912" s="23" t="s">
        <v>626</v>
      </c>
      <c r="Q912" s="23"/>
      <c r="R912" s="26"/>
      <c r="S912" s="23">
        <v>2000</v>
      </c>
      <c r="T912" s="23" t="s">
        <v>280</v>
      </c>
      <c r="U912" s="23" t="s">
        <v>282</v>
      </c>
      <c r="V912" s="23" t="s">
        <v>1699</v>
      </c>
      <c r="W912" s="23"/>
      <c r="X912" s="23" t="s">
        <v>181</v>
      </c>
      <c r="Y912" s="23"/>
      <c r="Z912" s="23">
        <v>2000</v>
      </c>
      <c r="AA912" s="23"/>
      <c r="AB912" s="23">
        <v>2000</v>
      </c>
    </row>
    <row r="913" spans="1:28" x14ac:dyDescent="0.25">
      <c r="A913" s="23" t="s">
        <v>1283</v>
      </c>
      <c r="B913" s="23">
        <v>200000000</v>
      </c>
      <c r="C913" s="26">
        <v>41871.513009259259</v>
      </c>
      <c r="D913" s="26">
        <v>41933.542951388888</v>
      </c>
      <c r="E913" s="26"/>
      <c r="F913" s="23">
        <v>0</v>
      </c>
      <c r="G913" s="23">
        <v>1</v>
      </c>
      <c r="H913" s="23">
        <v>200000000</v>
      </c>
      <c r="I913" s="23" t="s">
        <v>1284</v>
      </c>
      <c r="J913" s="23">
        <v>200000001</v>
      </c>
      <c r="K913" s="23"/>
      <c r="L913" s="23" t="s">
        <v>1283</v>
      </c>
      <c r="M913" s="23" t="s">
        <v>417</v>
      </c>
      <c r="N913" s="23" t="s">
        <v>1331</v>
      </c>
      <c r="O913" s="23" t="s">
        <v>1332</v>
      </c>
      <c r="P913" s="23" t="s">
        <v>1333</v>
      </c>
      <c r="Q913" s="23"/>
      <c r="R913" s="26">
        <v>41745.833333333336</v>
      </c>
      <c r="S913" s="23">
        <v>31356.35</v>
      </c>
      <c r="T913" s="23" t="s">
        <v>281</v>
      </c>
      <c r="U913" s="23" t="s">
        <v>283</v>
      </c>
      <c r="V913" s="23" t="s">
        <v>1698</v>
      </c>
      <c r="W913" s="23">
        <v>41746</v>
      </c>
      <c r="X913" s="23" t="s">
        <v>185</v>
      </c>
      <c r="Y913" s="23">
        <v>31356.35</v>
      </c>
      <c r="Z913" s="23"/>
      <c r="AA913" s="23">
        <v>41746</v>
      </c>
      <c r="AB913" s="23">
        <v>-31356.35</v>
      </c>
    </row>
    <row r="914" spans="1:28" x14ac:dyDescent="0.25">
      <c r="A914" s="23" t="s">
        <v>2106</v>
      </c>
      <c r="B914" s="23">
        <v>200000000</v>
      </c>
      <c r="C914" s="26">
        <v>41935.425254629627</v>
      </c>
      <c r="D914" s="26">
        <v>41935.425254629627</v>
      </c>
      <c r="E914" s="26"/>
      <c r="F914" s="23">
        <v>0</v>
      </c>
      <c r="G914" s="23">
        <v>1</v>
      </c>
      <c r="H914" s="23">
        <v>100000000</v>
      </c>
      <c r="I914" s="23" t="s">
        <v>2107</v>
      </c>
      <c r="J914" s="23">
        <v>200000001</v>
      </c>
      <c r="K914" s="23"/>
      <c r="L914" s="23" t="s">
        <v>2106</v>
      </c>
      <c r="M914" s="23" t="s">
        <v>2108</v>
      </c>
      <c r="N914" s="23" t="s">
        <v>1749</v>
      </c>
      <c r="O914" s="23" t="s">
        <v>1750</v>
      </c>
      <c r="P914" s="23" t="s">
        <v>2823</v>
      </c>
      <c r="Q914" s="23"/>
      <c r="R914" s="26">
        <v>41960.833333333336</v>
      </c>
      <c r="S914" s="23">
        <v>2260</v>
      </c>
      <c r="T914" s="23" t="s">
        <v>281</v>
      </c>
      <c r="U914" s="23" t="s">
        <v>283</v>
      </c>
      <c r="V914" s="23" t="s">
        <v>1701</v>
      </c>
      <c r="W914" s="23">
        <v>41961</v>
      </c>
      <c r="X914" s="23" t="s">
        <v>185</v>
      </c>
      <c r="Y914" s="23">
        <v>2260</v>
      </c>
      <c r="Z914" s="23"/>
      <c r="AA914" s="23">
        <v>41961</v>
      </c>
      <c r="AB914" s="23">
        <v>-2260</v>
      </c>
    </row>
    <row r="915" spans="1:28" x14ac:dyDescent="0.25">
      <c r="A915" s="23" t="s">
        <v>1266</v>
      </c>
      <c r="B915" s="23">
        <v>200000000</v>
      </c>
      <c r="C915" s="26">
        <v>41871.310983796298</v>
      </c>
      <c r="D915" s="26">
        <v>41933.542962962965</v>
      </c>
      <c r="E915" s="26"/>
      <c r="F915" s="23">
        <v>0</v>
      </c>
      <c r="G915" s="23">
        <v>1</v>
      </c>
      <c r="H915" s="23">
        <v>200000003</v>
      </c>
      <c r="I915" s="23" t="s">
        <v>1888</v>
      </c>
      <c r="J915" s="23">
        <v>200000001</v>
      </c>
      <c r="K915" s="23"/>
      <c r="L915" s="23" t="s">
        <v>1266</v>
      </c>
      <c r="M915" s="23" t="s">
        <v>444</v>
      </c>
      <c r="N915" s="23" t="s">
        <v>445</v>
      </c>
      <c r="O915" s="23" t="s">
        <v>316</v>
      </c>
      <c r="P915" s="23" t="s">
        <v>1470</v>
      </c>
      <c r="Q915" s="23"/>
      <c r="R915" s="26"/>
      <c r="S915" s="23">
        <v>42201.16</v>
      </c>
      <c r="T915" s="23" t="s">
        <v>281</v>
      </c>
      <c r="U915" s="23" t="s">
        <v>283</v>
      </c>
      <c r="V915" s="23" t="s">
        <v>1699</v>
      </c>
      <c r="W915" s="23"/>
      <c r="X915" s="23" t="s">
        <v>185</v>
      </c>
      <c r="Y915" s="23">
        <v>42201.16</v>
      </c>
      <c r="Z915" s="23"/>
      <c r="AA915" s="23"/>
      <c r="AB915" s="23">
        <v>-42201.16</v>
      </c>
    </row>
    <row r="916" spans="1:28" x14ac:dyDescent="0.25">
      <c r="A916" s="23" t="s">
        <v>691</v>
      </c>
      <c r="B916" s="23">
        <v>200000000</v>
      </c>
      <c r="C916" s="26">
        <v>41892.48636574074</v>
      </c>
      <c r="D916" s="26">
        <v>41933.54314814815</v>
      </c>
      <c r="E916" s="26"/>
      <c r="F916" s="23">
        <v>0</v>
      </c>
      <c r="G916" s="23">
        <v>1</v>
      </c>
      <c r="H916" s="23">
        <v>100000000</v>
      </c>
      <c r="I916" s="23" t="s">
        <v>1652</v>
      </c>
      <c r="J916" s="23">
        <v>200000001</v>
      </c>
      <c r="K916" s="23"/>
      <c r="L916" s="23" t="s">
        <v>691</v>
      </c>
      <c r="M916" s="23" t="s">
        <v>692</v>
      </c>
      <c r="N916" s="23" t="s">
        <v>1800</v>
      </c>
      <c r="O916" s="23" t="s">
        <v>1801</v>
      </c>
      <c r="P916" s="23" t="s">
        <v>2721</v>
      </c>
      <c r="Q916" s="23"/>
      <c r="R916" s="26">
        <v>42003.833333333336</v>
      </c>
      <c r="S916" s="23">
        <v>306891</v>
      </c>
      <c r="T916" s="23" t="s">
        <v>281</v>
      </c>
      <c r="U916" s="23" t="s">
        <v>283</v>
      </c>
      <c r="V916" s="23" t="s">
        <v>1701</v>
      </c>
      <c r="W916" s="23">
        <v>42004</v>
      </c>
      <c r="X916" s="23" t="s">
        <v>185</v>
      </c>
      <c r="Y916" s="23">
        <v>306891</v>
      </c>
      <c r="Z916" s="23"/>
      <c r="AA916" s="23">
        <v>42004</v>
      </c>
      <c r="AB916" s="23">
        <v>-306891</v>
      </c>
    </row>
    <row r="917" spans="1:28" x14ac:dyDescent="0.25">
      <c r="A917" s="23" t="s">
        <v>2814</v>
      </c>
      <c r="B917" s="23">
        <v>200000000</v>
      </c>
      <c r="C917" s="26">
        <v>41957.313576388886</v>
      </c>
      <c r="D917" s="26">
        <v>41957.313576388886</v>
      </c>
      <c r="E917" s="26"/>
      <c r="F917" s="23">
        <v>0</v>
      </c>
      <c r="G917" s="23">
        <v>1</v>
      </c>
      <c r="H917" s="23">
        <v>100000000</v>
      </c>
      <c r="I917" s="23" t="s">
        <v>2815</v>
      </c>
      <c r="J917" s="23">
        <v>200000001</v>
      </c>
      <c r="K917" s="23"/>
      <c r="L917" s="23" t="s">
        <v>2814</v>
      </c>
      <c r="M917" s="23" t="s">
        <v>2816</v>
      </c>
      <c r="N917" s="23" t="s">
        <v>530</v>
      </c>
      <c r="O917" s="23" t="s">
        <v>293</v>
      </c>
      <c r="P917" s="23" t="s">
        <v>3488</v>
      </c>
      <c r="Q917" s="23"/>
      <c r="R917" s="26">
        <v>41967.833333333336</v>
      </c>
      <c r="S917" s="23">
        <v>403858</v>
      </c>
      <c r="T917" s="23" t="s">
        <v>281</v>
      </c>
      <c r="U917" s="23" t="s">
        <v>283</v>
      </c>
      <c r="V917" s="23" t="s">
        <v>1701</v>
      </c>
      <c r="W917" s="23">
        <v>41968</v>
      </c>
      <c r="X917" s="23" t="s">
        <v>185</v>
      </c>
      <c r="Y917" s="23">
        <v>403858</v>
      </c>
      <c r="Z917" s="23"/>
      <c r="AA917" s="23">
        <v>41968</v>
      </c>
      <c r="AB917" s="23">
        <v>-403858</v>
      </c>
    </row>
    <row r="918" spans="1:28" x14ac:dyDescent="0.25">
      <c r="A918" s="23" t="s">
        <v>3479</v>
      </c>
      <c r="B918" s="23">
        <v>200000001</v>
      </c>
      <c r="C918" s="26">
        <v>41957.445844907408</v>
      </c>
      <c r="D918" s="26">
        <v>41957.445844907408</v>
      </c>
      <c r="E918" s="26"/>
      <c r="F918" s="23">
        <v>0</v>
      </c>
      <c r="G918" s="23">
        <v>1</v>
      </c>
      <c r="H918" s="23">
        <v>200000003</v>
      </c>
      <c r="I918" s="23" t="s">
        <v>3480</v>
      </c>
      <c r="J918" s="23">
        <v>200000000</v>
      </c>
      <c r="K918" s="23"/>
      <c r="L918" s="23" t="s">
        <v>3479</v>
      </c>
      <c r="M918" s="23" t="s">
        <v>3481</v>
      </c>
      <c r="N918" s="23" t="s">
        <v>2595</v>
      </c>
      <c r="O918" s="23" t="s">
        <v>2596</v>
      </c>
      <c r="P918" s="23" t="s">
        <v>3482</v>
      </c>
      <c r="Q918" s="23"/>
      <c r="R918" s="26">
        <v>41962.833333333336</v>
      </c>
      <c r="S918" s="23">
        <v>1700</v>
      </c>
      <c r="T918" s="23" t="s">
        <v>280</v>
      </c>
      <c r="U918" s="23" t="s">
        <v>282</v>
      </c>
      <c r="V918" s="23" t="s">
        <v>1699</v>
      </c>
      <c r="W918" s="23">
        <v>41963</v>
      </c>
      <c r="X918" s="23" t="s">
        <v>181</v>
      </c>
      <c r="Y918" s="23"/>
      <c r="Z918" s="23">
        <v>1700</v>
      </c>
      <c r="AA918" s="23">
        <v>41963</v>
      </c>
      <c r="AB918" s="23">
        <v>1700</v>
      </c>
    </row>
    <row r="919" spans="1:28" x14ac:dyDescent="0.25">
      <c r="A919" s="23" t="s">
        <v>1435</v>
      </c>
      <c r="B919" s="23">
        <v>200000001</v>
      </c>
      <c r="C919" s="26">
        <v>41878.423587962963</v>
      </c>
      <c r="D919" s="26">
        <v>41933.569398148145</v>
      </c>
      <c r="E919" s="26"/>
      <c r="F919" s="23">
        <v>0</v>
      </c>
      <c r="G919" s="23">
        <v>1</v>
      </c>
      <c r="H919" s="23">
        <v>100000000</v>
      </c>
      <c r="I919" s="23" t="s">
        <v>1812</v>
      </c>
      <c r="J919" s="23">
        <v>200000000</v>
      </c>
      <c r="K919" s="23"/>
      <c r="L919" s="23" t="s">
        <v>1435</v>
      </c>
      <c r="M919" s="23" t="s">
        <v>1436</v>
      </c>
      <c r="N919" s="23" t="s">
        <v>1437</v>
      </c>
      <c r="O919" s="23" t="s">
        <v>1438</v>
      </c>
      <c r="P919" s="23" t="s">
        <v>1439</v>
      </c>
      <c r="Q919" s="23"/>
      <c r="R919" s="26">
        <v>41877.666666666664</v>
      </c>
      <c r="S919" s="23">
        <v>12</v>
      </c>
      <c r="T919" s="23" t="s">
        <v>280</v>
      </c>
      <c r="U919" s="23" t="s">
        <v>282</v>
      </c>
      <c r="V919" s="23" t="s">
        <v>1701</v>
      </c>
      <c r="W919" s="23">
        <v>41878</v>
      </c>
      <c r="X919" s="23" t="s">
        <v>181</v>
      </c>
      <c r="Y919" s="23"/>
      <c r="Z919" s="23">
        <v>12</v>
      </c>
      <c r="AA919" s="23">
        <v>41877</v>
      </c>
      <c r="AB919" s="23">
        <v>12</v>
      </c>
    </row>
    <row r="920" spans="1:28" x14ac:dyDescent="0.25">
      <c r="A920" s="23" t="s">
        <v>1220</v>
      </c>
      <c r="B920" s="23">
        <v>200000000</v>
      </c>
      <c r="C920" s="26">
        <v>41870.471400462964</v>
      </c>
      <c r="D920" s="26">
        <v>41933.542962962965</v>
      </c>
      <c r="E920" s="26"/>
      <c r="F920" s="23">
        <v>0</v>
      </c>
      <c r="G920" s="23">
        <v>1</v>
      </c>
      <c r="H920" s="23">
        <v>200000000</v>
      </c>
      <c r="I920" s="23" t="s">
        <v>424</v>
      </c>
      <c r="J920" s="23">
        <v>200000001</v>
      </c>
      <c r="K920" s="23"/>
      <c r="L920" s="23" t="s">
        <v>1220</v>
      </c>
      <c r="M920" s="23" t="s">
        <v>1146</v>
      </c>
      <c r="N920" s="23" t="s">
        <v>395</v>
      </c>
      <c r="O920" s="23" t="s">
        <v>322</v>
      </c>
      <c r="P920" s="23" t="s">
        <v>1221</v>
      </c>
      <c r="Q920" s="23"/>
      <c r="R920" s="26">
        <v>41746.833333333336</v>
      </c>
      <c r="S920" s="23">
        <v>26265</v>
      </c>
      <c r="T920" s="23" t="s">
        <v>281</v>
      </c>
      <c r="U920" s="23" t="s">
        <v>283</v>
      </c>
      <c r="V920" s="23" t="s">
        <v>1698</v>
      </c>
      <c r="W920" s="23">
        <v>41747</v>
      </c>
      <c r="X920" s="23" t="s">
        <v>185</v>
      </c>
      <c r="Y920" s="23">
        <v>26265</v>
      </c>
      <c r="Z920" s="23"/>
      <c r="AA920" s="23">
        <v>41747</v>
      </c>
      <c r="AB920" s="23">
        <v>-26265</v>
      </c>
    </row>
    <row r="921" spans="1:28" x14ac:dyDescent="0.25">
      <c r="A921" s="23" t="s">
        <v>691</v>
      </c>
      <c r="B921" s="23">
        <v>200000001</v>
      </c>
      <c r="C921" s="26">
        <v>41837.164652777778</v>
      </c>
      <c r="D921" s="26">
        <v>41933.56958333333</v>
      </c>
      <c r="E921" s="26"/>
      <c r="F921" s="23">
        <v>0</v>
      </c>
      <c r="G921" s="23">
        <v>1</v>
      </c>
      <c r="H921" s="23">
        <v>200000003</v>
      </c>
      <c r="I921" s="23" t="s">
        <v>1652</v>
      </c>
      <c r="J921" s="23">
        <v>200000000</v>
      </c>
      <c r="K921" s="23"/>
      <c r="L921" s="23" t="s">
        <v>691</v>
      </c>
      <c r="M921" s="23" t="s">
        <v>692</v>
      </c>
      <c r="N921" s="23" t="s">
        <v>693</v>
      </c>
      <c r="O921" s="23" t="s">
        <v>265</v>
      </c>
      <c r="P921" s="23" t="s">
        <v>694</v>
      </c>
      <c r="Q921" s="23">
        <v>30</v>
      </c>
      <c r="R921" s="26">
        <v>41881.833333333336</v>
      </c>
      <c r="S921" s="23">
        <v>828531.39</v>
      </c>
      <c r="T921" s="23" t="s">
        <v>280</v>
      </c>
      <c r="U921" s="23" t="s">
        <v>282</v>
      </c>
      <c r="V921" s="23" t="s">
        <v>1699</v>
      </c>
      <c r="W921" s="23">
        <v>41882</v>
      </c>
      <c r="X921" s="23" t="s">
        <v>181</v>
      </c>
      <c r="Y921" s="23"/>
      <c r="Z921" s="23">
        <v>828531.39</v>
      </c>
      <c r="AA921" s="23">
        <v>41882</v>
      </c>
      <c r="AB921" s="23">
        <v>828531.39</v>
      </c>
    </row>
    <row r="922" spans="1:28" x14ac:dyDescent="0.25">
      <c r="A922" s="23" t="s">
        <v>2734</v>
      </c>
      <c r="B922" s="23">
        <v>200000000</v>
      </c>
      <c r="C922" s="26">
        <v>41949.441111111111</v>
      </c>
      <c r="D922" s="26">
        <v>41949.441111111111</v>
      </c>
      <c r="E922" s="26"/>
      <c r="F922" s="23">
        <v>0</v>
      </c>
      <c r="G922" s="23">
        <v>1</v>
      </c>
      <c r="H922" s="23">
        <v>200000003</v>
      </c>
      <c r="I922" s="23" t="s">
        <v>1364</v>
      </c>
      <c r="J922" s="23">
        <v>200000001</v>
      </c>
      <c r="K922" s="23"/>
      <c r="L922" s="23" t="s">
        <v>2734</v>
      </c>
      <c r="M922" s="23" t="s">
        <v>1828</v>
      </c>
      <c r="N922" s="23" t="s">
        <v>395</v>
      </c>
      <c r="O922" s="23" t="s">
        <v>322</v>
      </c>
      <c r="P922" s="23" t="s">
        <v>3114</v>
      </c>
      <c r="Q922" s="23"/>
      <c r="R922" s="26">
        <v>41903.833333333336</v>
      </c>
      <c r="S922" s="23">
        <v>67253.86</v>
      </c>
      <c r="T922" s="23" t="s">
        <v>281</v>
      </c>
      <c r="U922" s="23" t="s">
        <v>283</v>
      </c>
      <c r="V922" s="23" t="s">
        <v>1699</v>
      </c>
      <c r="W922" s="23">
        <v>41904</v>
      </c>
      <c r="X922" s="23" t="s">
        <v>185</v>
      </c>
      <c r="Y922" s="23">
        <v>67253.86</v>
      </c>
      <c r="Z922" s="23"/>
      <c r="AA922" s="23">
        <v>41904</v>
      </c>
      <c r="AB922" s="23">
        <v>-67253.86</v>
      </c>
    </row>
    <row r="923" spans="1:28" x14ac:dyDescent="0.25">
      <c r="A923" s="23" t="s">
        <v>3094</v>
      </c>
      <c r="B923" s="23">
        <v>200000000</v>
      </c>
      <c r="C923" s="26">
        <v>41936.467106481483</v>
      </c>
      <c r="D923" s="26">
        <v>41941.397002314814</v>
      </c>
      <c r="E923" s="26"/>
      <c r="F923" s="23">
        <v>0</v>
      </c>
      <c r="G923" s="23">
        <v>1</v>
      </c>
      <c r="H923" s="23">
        <v>200000003</v>
      </c>
      <c r="I923" s="23" t="s">
        <v>1223</v>
      </c>
      <c r="J923" s="23">
        <v>200000001</v>
      </c>
      <c r="K923" s="23"/>
      <c r="L923" s="23" t="s">
        <v>3094</v>
      </c>
      <c r="M923" s="23" t="s">
        <v>3095</v>
      </c>
      <c r="N923" s="23" t="s">
        <v>447</v>
      </c>
      <c r="O923" s="23" t="s">
        <v>294</v>
      </c>
      <c r="P923" s="23" t="s">
        <v>3359</v>
      </c>
      <c r="Q923" s="23"/>
      <c r="R923" s="26">
        <v>41938.833333333336</v>
      </c>
      <c r="S923" s="23">
        <v>10000</v>
      </c>
      <c r="T923" s="23" t="s">
        <v>281</v>
      </c>
      <c r="U923" s="23" t="s">
        <v>283</v>
      </c>
      <c r="V923" s="23" t="s">
        <v>1699</v>
      </c>
      <c r="W923" s="23">
        <v>41939</v>
      </c>
      <c r="X923" s="23" t="s">
        <v>185</v>
      </c>
      <c r="Y923" s="23">
        <v>10000</v>
      </c>
      <c r="Z923" s="23"/>
      <c r="AA923" s="23">
        <v>41939</v>
      </c>
      <c r="AB923" s="23">
        <v>-10000</v>
      </c>
    </row>
    <row r="924" spans="1:28" x14ac:dyDescent="0.25">
      <c r="A924" s="23" t="s">
        <v>3307</v>
      </c>
      <c r="B924" s="23">
        <v>200000001</v>
      </c>
      <c r="C924" s="26">
        <v>41950.242152777777</v>
      </c>
      <c r="D924" s="26">
        <v>41950.242152777777</v>
      </c>
      <c r="E924" s="26"/>
      <c r="F924" s="23">
        <v>0</v>
      </c>
      <c r="G924" s="23">
        <v>1</v>
      </c>
      <c r="H924" s="23">
        <v>200000003</v>
      </c>
      <c r="I924" s="23"/>
      <c r="J924" s="23">
        <v>200000000</v>
      </c>
      <c r="K924" s="23"/>
      <c r="L924" s="23" t="s">
        <v>3307</v>
      </c>
      <c r="M924" s="23" t="s">
        <v>3308</v>
      </c>
      <c r="N924" s="23" t="s">
        <v>3074</v>
      </c>
      <c r="O924" s="23" t="s">
        <v>3075</v>
      </c>
      <c r="P924" s="23" t="s">
        <v>3309</v>
      </c>
      <c r="Q924" s="23"/>
      <c r="R924" s="26">
        <v>41956.833333333336</v>
      </c>
      <c r="S924" s="23">
        <v>785</v>
      </c>
      <c r="T924" s="23" t="s">
        <v>280</v>
      </c>
      <c r="U924" s="23" t="s">
        <v>282</v>
      </c>
      <c r="V924" s="23" t="s">
        <v>1699</v>
      </c>
      <c r="W924" s="23">
        <v>41957</v>
      </c>
      <c r="X924" s="23" t="s">
        <v>181</v>
      </c>
      <c r="Y924" s="23"/>
      <c r="Z924" s="23">
        <v>785</v>
      </c>
      <c r="AA924" s="23">
        <v>41957</v>
      </c>
      <c r="AB924" s="23">
        <v>785</v>
      </c>
    </row>
    <row r="925" spans="1:28" x14ac:dyDescent="0.25">
      <c r="A925" s="23" t="s">
        <v>1279</v>
      </c>
      <c r="B925" s="23">
        <v>200000001</v>
      </c>
      <c r="C925" s="26">
        <v>41871.320150462961</v>
      </c>
      <c r="D925" s="26">
        <v>41933.569421296299</v>
      </c>
      <c r="E925" s="26"/>
      <c r="F925" s="23">
        <v>0</v>
      </c>
      <c r="G925" s="23">
        <v>1</v>
      </c>
      <c r="H925" s="23">
        <v>200000003</v>
      </c>
      <c r="I925" s="23" t="s">
        <v>2264</v>
      </c>
      <c r="J925" s="23">
        <v>200000000</v>
      </c>
      <c r="K925" s="23"/>
      <c r="L925" s="23" t="s">
        <v>1279</v>
      </c>
      <c r="M925" s="23" t="s">
        <v>444</v>
      </c>
      <c r="N925" s="23" t="s">
        <v>1280</v>
      </c>
      <c r="O925" s="23" t="s">
        <v>1281</v>
      </c>
      <c r="P925" s="23" t="s">
        <v>1282</v>
      </c>
      <c r="Q925" s="23"/>
      <c r="R925" s="26"/>
      <c r="S925" s="23">
        <v>9680</v>
      </c>
      <c r="T925" s="23" t="s">
        <v>280</v>
      </c>
      <c r="U925" s="23" t="s">
        <v>282</v>
      </c>
      <c r="V925" s="23" t="s">
        <v>1699</v>
      </c>
      <c r="W925" s="23"/>
      <c r="X925" s="23" t="s">
        <v>181</v>
      </c>
      <c r="Y925" s="23"/>
      <c r="Z925" s="23">
        <v>9680</v>
      </c>
      <c r="AA925" s="23"/>
      <c r="AB925" s="23">
        <v>9680</v>
      </c>
    </row>
    <row r="926" spans="1:28" x14ac:dyDescent="0.25">
      <c r="A926" s="23" t="s">
        <v>1899</v>
      </c>
      <c r="B926" s="23">
        <v>200000001</v>
      </c>
      <c r="C926" s="26">
        <v>41914.542557870373</v>
      </c>
      <c r="D926" s="26">
        <v>41933.569537037038</v>
      </c>
      <c r="E926" s="26"/>
      <c r="F926" s="23">
        <v>0</v>
      </c>
      <c r="G926" s="23">
        <v>1</v>
      </c>
      <c r="H926" s="23">
        <v>200000000</v>
      </c>
      <c r="I926" s="23" t="s">
        <v>1900</v>
      </c>
      <c r="J926" s="23">
        <v>200000000</v>
      </c>
      <c r="K926" s="23"/>
      <c r="L926" s="23" t="s">
        <v>1899</v>
      </c>
      <c r="M926" s="23" t="s">
        <v>1901</v>
      </c>
      <c r="N926" s="23" t="s">
        <v>373</v>
      </c>
      <c r="O926" s="23" t="s">
        <v>337</v>
      </c>
      <c r="P926" s="23" t="s">
        <v>1902</v>
      </c>
      <c r="Q926" s="23"/>
      <c r="R926" s="26">
        <v>41756.833333333336</v>
      </c>
      <c r="S926" s="23">
        <v>239965</v>
      </c>
      <c r="T926" s="23" t="s">
        <v>280</v>
      </c>
      <c r="U926" s="23" t="s">
        <v>282</v>
      </c>
      <c r="V926" s="23" t="s">
        <v>1698</v>
      </c>
      <c r="W926" s="23">
        <v>41757</v>
      </c>
      <c r="X926" s="23" t="s">
        <v>181</v>
      </c>
      <c r="Y926" s="23"/>
      <c r="Z926" s="23">
        <v>239965</v>
      </c>
      <c r="AA926" s="23">
        <v>41757</v>
      </c>
      <c r="AB926" s="23">
        <v>239965</v>
      </c>
    </row>
    <row r="927" spans="1:28" x14ac:dyDescent="0.25">
      <c r="A927" s="23" t="s">
        <v>1884</v>
      </c>
      <c r="B927" s="23">
        <v>200000001</v>
      </c>
      <c r="C927" s="26">
        <v>41892.358842592592</v>
      </c>
      <c r="D927" s="26">
        <v>41933.569386574076</v>
      </c>
      <c r="E927" s="26"/>
      <c r="F927" s="23">
        <v>0</v>
      </c>
      <c r="G927" s="23">
        <v>1</v>
      </c>
      <c r="H927" s="23">
        <v>200000003</v>
      </c>
      <c r="I927" s="23" t="s">
        <v>1885</v>
      </c>
      <c r="J927" s="23">
        <v>200000000</v>
      </c>
      <c r="K927" s="23"/>
      <c r="L927" s="23" t="s">
        <v>1884</v>
      </c>
      <c r="M927" s="23" t="s">
        <v>1886</v>
      </c>
      <c r="N927" s="23" t="s">
        <v>447</v>
      </c>
      <c r="O927" s="23" t="s">
        <v>294</v>
      </c>
      <c r="P927" s="23" t="s">
        <v>1887</v>
      </c>
      <c r="Q927" s="23"/>
      <c r="R927" s="26">
        <v>41906.833333333336</v>
      </c>
      <c r="S927" s="23">
        <v>10000</v>
      </c>
      <c r="T927" s="23" t="s">
        <v>280</v>
      </c>
      <c r="U927" s="23" t="s">
        <v>282</v>
      </c>
      <c r="V927" s="23" t="s">
        <v>1699</v>
      </c>
      <c r="W927" s="23">
        <v>41907</v>
      </c>
      <c r="X927" s="23" t="s">
        <v>181</v>
      </c>
      <c r="Y927" s="23"/>
      <c r="Z927" s="23">
        <v>10000</v>
      </c>
      <c r="AA927" s="23">
        <v>41907</v>
      </c>
      <c r="AB927" s="23">
        <v>10000</v>
      </c>
    </row>
    <row r="928" spans="1:28" x14ac:dyDescent="0.25">
      <c r="A928" s="23" t="s">
        <v>458</v>
      </c>
      <c r="B928" s="23">
        <v>200000000</v>
      </c>
      <c r="C928" s="26">
        <v>41942.577118055553</v>
      </c>
      <c r="D928" s="26">
        <v>41942.577118055553</v>
      </c>
      <c r="E928" s="26"/>
      <c r="F928" s="23">
        <v>0</v>
      </c>
      <c r="G928" s="23">
        <v>1</v>
      </c>
      <c r="H928" s="23">
        <v>200000000</v>
      </c>
      <c r="I928" s="23" t="s">
        <v>2087</v>
      </c>
      <c r="J928" s="23">
        <v>200000001</v>
      </c>
      <c r="K928" s="23"/>
      <c r="L928" s="23" t="s">
        <v>458</v>
      </c>
      <c r="M928" s="23" t="s">
        <v>417</v>
      </c>
      <c r="N928" s="23" t="s">
        <v>395</v>
      </c>
      <c r="O928" s="23" t="s">
        <v>322</v>
      </c>
      <c r="P928" s="23" t="s">
        <v>3331</v>
      </c>
      <c r="Q928" s="23"/>
      <c r="R928" s="26">
        <v>41857.833333333336</v>
      </c>
      <c r="S928" s="23">
        <v>312377</v>
      </c>
      <c r="T928" s="23" t="s">
        <v>281</v>
      </c>
      <c r="U928" s="23" t="s">
        <v>283</v>
      </c>
      <c r="V928" s="23" t="s">
        <v>1698</v>
      </c>
      <c r="W928" s="23">
        <v>41858</v>
      </c>
      <c r="X928" s="23" t="s">
        <v>185</v>
      </c>
      <c r="Y928" s="23">
        <v>312377</v>
      </c>
      <c r="Z928" s="23"/>
      <c r="AA928" s="23">
        <v>41858</v>
      </c>
      <c r="AB928" s="23">
        <v>-312377</v>
      </c>
    </row>
    <row r="929" spans="1:28" x14ac:dyDescent="0.25">
      <c r="A929" s="23" t="s">
        <v>966</v>
      </c>
      <c r="B929" s="23">
        <v>200000005</v>
      </c>
      <c r="C929" s="26">
        <v>41879.30196759259</v>
      </c>
      <c r="D929" s="26">
        <v>41933.569444444445</v>
      </c>
      <c r="E929" s="26"/>
      <c r="F929" s="23">
        <v>0</v>
      </c>
      <c r="G929" s="23">
        <v>1</v>
      </c>
      <c r="H929" s="23">
        <v>100000000</v>
      </c>
      <c r="I929" s="23" t="s">
        <v>967</v>
      </c>
      <c r="J929" s="23">
        <v>200000000</v>
      </c>
      <c r="K929" s="23"/>
      <c r="L929" s="23" t="s">
        <v>966</v>
      </c>
      <c r="M929" s="23" t="s">
        <v>968</v>
      </c>
      <c r="N929" s="23" t="s">
        <v>1303</v>
      </c>
      <c r="O929" s="23" t="s">
        <v>1304</v>
      </c>
      <c r="P929" s="23" t="s">
        <v>1305</v>
      </c>
      <c r="Q929" s="23"/>
      <c r="R929" s="26">
        <v>42003.833333333336</v>
      </c>
      <c r="S929" s="23">
        <v>5184</v>
      </c>
      <c r="T929" s="23" t="s">
        <v>280</v>
      </c>
      <c r="U929" s="23" t="s">
        <v>1703</v>
      </c>
      <c r="V929" s="23" t="s">
        <v>1701</v>
      </c>
      <c r="W929" s="23">
        <v>42004</v>
      </c>
      <c r="X929" s="23" t="s">
        <v>1694</v>
      </c>
      <c r="Y929" s="23"/>
      <c r="Z929" s="23">
        <v>4665.6000000000004</v>
      </c>
      <c r="AA929" s="23">
        <v>42004</v>
      </c>
      <c r="AB929" s="23">
        <v>5184</v>
      </c>
    </row>
    <row r="930" spans="1:28" x14ac:dyDescent="0.25">
      <c r="A930" s="23" t="s">
        <v>1732</v>
      </c>
      <c r="B930" s="23">
        <v>200000003</v>
      </c>
      <c r="C930" s="26">
        <v>41915.165949074071</v>
      </c>
      <c r="D930" s="26">
        <v>41933.569525462961</v>
      </c>
      <c r="E930" s="26"/>
      <c r="F930" s="23">
        <v>0</v>
      </c>
      <c r="G930" s="23">
        <v>1</v>
      </c>
      <c r="H930" s="23">
        <v>100000000</v>
      </c>
      <c r="I930" s="23" t="s">
        <v>1733</v>
      </c>
      <c r="J930" s="23">
        <v>200000001</v>
      </c>
      <c r="K930" s="23"/>
      <c r="L930" s="23" t="s">
        <v>1732</v>
      </c>
      <c r="M930" s="23" t="s">
        <v>1734</v>
      </c>
      <c r="N930" s="23" t="s">
        <v>1727</v>
      </c>
      <c r="O930" s="23" t="s">
        <v>1728</v>
      </c>
      <c r="P930" s="23" t="s">
        <v>1735</v>
      </c>
      <c r="Q930" s="23"/>
      <c r="R930" s="26">
        <v>41903.833333333336</v>
      </c>
      <c r="S930" s="23">
        <v>673.93</v>
      </c>
      <c r="T930" s="23" t="s">
        <v>281</v>
      </c>
      <c r="U930" s="23" t="s">
        <v>284</v>
      </c>
      <c r="V930" s="23" t="s">
        <v>1701</v>
      </c>
      <c r="W930" s="23">
        <v>41904</v>
      </c>
      <c r="X930" s="23" t="s">
        <v>192</v>
      </c>
      <c r="Y930" s="23">
        <v>673.93</v>
      </c>
      <c r="Z930" s="23"/>
      <c r="AA930" s="23">
        <v>41904</v>
      </c>
      <c r="AB930" s="23">
        <v>-673.93</v>
      </c>
    </row>
    <row r="931" spans="1:28" x14ac:dyDescent="0.25">
      <c r="A931" s="23" t="s">
        <v>1259</v>
      </c>
      <c r="B931" s="23">
        <v>200000000</v>
      </c>
      <c r="C931" s="26">
        <v>41872.441886574074</v>
      </c>
      <c r="D931" s="26">
        <v>41933.542951388888</v>
      </c>
      <c r="E931" s="26"/>
      <c r="F931" s="23">
        <v>0</v>
      </c>
      <c r="G931" s="23">
        <v>1</v>
      </c>
      <c r="H931" s="23">
        <v>200000003</v>
      </c>
      <c r="I931" s="23" t="s">
        <v>1260</v>
      </c>
      <c r="J931" s="23">
        <v>200000001</v>
      </c>
      <c r="K931" s="23"/>
      <c r="L931" s="23" t="s">
        <v>1259</v>
      </c>
      <c r="M931" s="23" t="s">
        <v>444</v>
      </c>
      <c r="N931" s="23" t="s">
        <v>395</v>
      </c>
      <c r="O931" s="23" t="s">
        <v>322</v>
      </c>
      <c r="P931" s="23" t="s">
        <v>1261</v>
      </c>
      <c r="Q931" s="23"/>
      <c r="R931" s="26"/>
      <c r="S931" s="23">
        <v>3009</v>
      </c>
      <c r="T931" s="23" t="s">
        <v>281</v>
      </c>
      <c r="U931" s="23" t="s">
        <v>283</v>
      </c>
      <c r="V931" s="23" t="s">
        <v>1699</v>
      </c>
      <c r="W931" s="23"/>
      <c r="X931" s="23" t="s">
        <v>185</v>
      </c>
      <c r="Y931" s="23">
        <v>3009</v>
      </c>
      <c r="Z931" s="23"/>
      <c r="AA931" s="23"/>
      <c r="AB931" s="23">
        <v>-3009</v>
      </c>
    </row>
    <row r="932" spans="1:28" x14ac:dyDescent="0.25">
      <c r="A932" s="23" t="s">
        <v>1793</v>
      </c>
      <c r="B932" s="23">
        <v>200000001</v>
      </c>
      <c r="C932" s="26">
        <v>41905.803831018522</v>
      </c>
      <c r="D932" s="26">
        <v>41933.569351851853</v>
      </c>
      <c r="E932" s="26"/>
      <c r="F932" s="23">
        <v>0</v>
      </c>
      <c r="G932" s="23">
        <v>1</v>
      </c>
      <c r="H932" s="23">
        <v>200000000</v>
      </c>
      <c r="I932" s="23" t="s">
        <v>1794</v>
      </c>
      <c r="J932" s="23">
        <v>200000000</v>
      </c>
      <c r="K932" s="23"/>
      <c r="L932" s="23" t="s">
        <v>1793</v>
      </c>
      <c r="M932" s="23" t="s">
        <v>1795</v>
      </c>
      <c r="N932" s="23" t="s">
        <v>738</v>
      </c>
      <c r="O932" s="23" t="s">
        <v>320</v>
      </c>
      <c r="P932" s="23" t="s">
        <v>1796</v>
      </c>
      <c r="Q932" s="23"/>
      <c r="R932" s="26">
        <v>41883.833333333336</v>
      </c>
      <c r="S932" s="23">
        <v>742507.62</v>
      </c>
      <c r="T932" s="23" t="s">
        <v>280</v>
      </c>
      <c r="U932" s="23" t="s">
        <v>282</v>
      </c>
      <c r="V932" s="23" t="s">
        <v>1698</v>
      </c>
      <c r="W932" s="23">
        <v>41884</v>
      </c>
      <c r="X932" s="23" t="s">
        <v>181</v>
      </c>
      <c r="Y932" s="23"/>
      <c r="Z932" s="23">
        <v>742507.62</v>
      </c>
      <c r="AA932" s="23">
        <v>41884</v>
      </c>
      <c r="AB932" s="23">
        <v>742507.62</v>
      </c>
    </row>
    <row r="933" spans="1:28" x14ac:dyDescent="0.25">
      <c r="A933" s="23" t="s">
        <v>2143</v>
      </c>
      <c r="B933" s="23">
        <v>200000001</v>
      </c>
      <c r="C933" s="26">
        <v>41905.848414351851</v>
      </c>
      <c r="D933" s="26">
        <v>41933.569351851853</v>
      </c>
      <c r="E933" s="26"/>
      <c r="F933" s="23">
        <v>0</v>
      </c>
      <c r="G933" s="23">
        <v>1</v>
      </c>
      <c r="H933" s="23">
        <v>200000003</v>
      </c>
      <c r="I933" s="23" t="s">
        <v>2144</v>
      </c>
      <c r="J933" s="23">
        <v>200000000</v>
      </c>
      <c r="K933" s="23"/>
      <c r="L933" s="23" t="s">
        <v>2143</v>
      </c>
      <c r="M933" s="23" t="s">
        <v>2145</v>
      </c>
      <c r="N933" s="23" t="s">
        <v>436</v>
      </c>
      <c r="O933" s="23" t="s">
        <v>309</v>
      </c>
      <c r="P933" s="23" t="s">
        <v>2749</v>
      </c>
      <c r="Q933" s="23"/>
      <c r="R933" s="26">
        <v>41900.833333333336</v>
      </c>
      <c r="S933" s="23">
        <v>196926.24</v>
      </c>
      <c r="T933" s="23" t="s">
        <v>280</v>
      </c>
      <c r="U933" s="23" t="s">
        <v>282</v>
      </c>
      <c r="V933" s="23" t="s">
        <v>1699</v>
      </c>
      <c r="W933" s="23">
        <v>41901</v>
      </c>
      <c r="X933" s="23" t="s">
        <v>181</v>
      </c>
      <c r="Y933" s="23"/>
      <c r="Z933" s="23">
        <v>196926.24</v>
      </c>
      <c r="AA933" s="23">
        <v>41901</v>
      </c>
      <c r="AB933" s="23">
        <v>196926.24</v>
      </c>
    </row>
    <row r="934" spans="1:28" x14ac:dyDescent="0.25">
      <c r="A934" s="23" t="s">
        <v>1979</v>
      </c>
      <c r="B934" s="23">
        <v>200000001</v>
      </c>
      <c r="C934" s="26">
        <v>41933.47855324074</v>
      </c>
      <c r="D934" s="26">
        <v>41933.569305555553</v>
      </c>
      <c r="E934" s="26"/>
      <c r="F934" s="23">
        <v>0</v>
      </c>
      <c r="G934" s="23">
        <v>1</v>
      </c>
      <c r="H934" s="23">
        <v>200000000</v>
      </c>
      <c r="I934" s="23" t="s">
        <v>1980</v>
      </c>
      <c r="J934" s="23">
        <v>200000000</v>
      </c>
      <c r="K934" s="23"/>
      <c r="L934" s="23" t="s">
        <v>1979</v>
      </c>
      <c r="M934" s="23" t="s">
        <v>1981</v>
      </c>
      <c r="N934" s="23" t="s">
        <v>567</v>
      </c>
      <c r="O934" s="23" t="s">
        <v>333</v>
      </c>
      <c r="P934" s="23" t="s">
        <v>1982</v>
      </c>
      <c r="Q934" s="23"/>
      <c r="R934" s="26">
        <v>41933.833333333336</v>
      </c>
      <c r="S934" s="23">
        <v>99592</v>
      </c>
      <c r="T934" s="23" t="s">
        <v>280</v>
      </c>
      <c r="U934" s="23" t="s">
        <v>282</v>
      </c>
      <c r="V934" s="23" t="s">
        <v>1698</v>
      </c>
      <c r="W934" s="23">
        <v>41934</v>
      </c>
      <c r="X934" s="23" t="s">
        <v>181</v>
      </c>
      <c r="Y934" s="23"/>
      <c r="Z934" s="23">
        <v>99592</v>
      </c>
      <c r="AA934" s="23">
        <v>41934</v>
      </c>
      <c r="AB934" s="23">
        <v>99592</v>
      </c>
    </row>
    <row r="935" spans="1:28" x14ac:dyDescent="0.25">
      <c r="A935" s="23" t="s">
        <v>602</v>
      </c>
      <c r="B935" s="23">
        <v>200000001</v>
      </c>
      <c r="C935" s="26">
        <v>41827.542592592596</v>
      </c>
      <c r="D935" s="26">
        <v>41956.569004629629</v>
      </c>
      <c r="E935" s="26"/>
      <c r="F935" s="23">
        <v>0</v>
      </c>
      <c r="G935" s="23">
        <v>1</v>
      </c>
      <c r="H935" s="23">
        <v>200000003</v>
      </c>
      <c r="I935" s="23" t="s">
        <v>1842</v>
      </c>
      <c r="J935" s="23">
        <v>200000000</v>
      </c>
      <c r="K935" s="23"/>
      <c r="L935" s="23" t="s">
        <v>602</v>
      </c>
      <c r="M935" s="23" t="s">
        <v>603</v>
      </c>
      <c r="N935" s="23" t="s">
        <v>447</v>
      </c>
      <c r="O935" s="23" t="s">
        <v>294</v>
      </c>
      <c r="P935" s="23" t="s">
        <v>604</v>
      </c>
      <c r="Q935" s="23"/>
      <c r="R935" s="26">
        <v>41813.833333333336</v>
      </c>
      <c r="S935" s="23">
        <v>7500</v>
      </c>
      <c r="T935" s="23" t="s">
        <v>280</v>
      </c>
      <c r="U935" s="23" t="s">
        <v>282</v>
      </c>
      <c r="V935" s="23" t="s">
        <v>1699</v>
      </c>
      <c r="W935" s="23">
        <v>41814</v>
      </c>
      <c r="X935" s="23" t="s">
        <v>181</v>
      </c>
      <c r="Y935" s="23"/>
      <c r="Z935" s="23">
        <v>7500</v>
      </c>
      <c r="AA935" s="23">
        <v>41814</v>
      </c>
      <c r="AB935" s="23">
        <v>7500</v>
      </c>
    </row>
    <row r="936" spans="1:28" x14ac:dyDescent="0.25">
      <c r="A936" s="23" t="s">
        <v>1035</v>
      </c>
      <c r="B936" s="23">
        <v>200000000</v>
      </c>
      <c r="C936" s="26">
        <v>41915.419004629628</v>
      </c>
      <c r="D936" s="26">
        <v>41933.542986111112</v>
      </c>
      <c r="E936" s="26"/>
      <c r="F936" s="23">
        <v>0</v>
      </c>
      <c r="G936" s="23">
        <v>1</v>
      </c>
      <c r="H936" s="23">
        <v>200000003</v>
      </c>
      <c r="I936" s="23" t="s">
        <v>2422</v>
      </c>
      <c r="J936" s="23">
        <v>200000001</v>
      </c>
      <c r="K936" s="23"/>
      <c r="L936" s="23" t="s">
        <v>1035</v>
      </c>
      <c r="M936" s="23" t="s">
        <v>1036</v>
      </c>
      <c r="N936" s="23" t="s">
        <v>2710</v>
      </c>
      <c r="O936" s="23" t="s">
        <v>2711</v>
      </c>
      <c r="P936" s="23" t="s">
        <v>2712</v>
      </c>
      <c r="Q936" s="23"/>
      <c r="R936" s="26">
        <v>41829.833333333336</v>
      </c>
      <c r="S936" s="23">
        <v>3829.52</v>
      </c>
      <c r="T936" s="23" t="s">
        <v>281</v>
      </c>
      <c r="U936" s="23" t="s">
        <v>283</v>
      </c>
      <c r="V936" s="23" t="s">
        <v>1699</v>
      </c>
      <c r="W936" s="23">
        <v>41830</v>
      </c>
      <c r="X936" s="23" t="s">
        <v>185</v>
      </c>
      <c r="Y936" s="23">
        <v>3829.52</v>
      </c>
      <c r="Z936" s="23"/>
      <c r="AA936" s="23">
        <v>41830</v>
      </c>
      <c r="AB936" s="23">
        <v>-3829.52</v>
      </c>
    </row>
    <row r="937" spans="1:28" x14ac:dyDescent="0.25">
      <c r="A937" s="23" t="s">
        <v>3320</v>
      </c>
      <c r="B937" s="23">
        <v>200000001</v>
      </c>
      <c r="C937" s="26">
        <v>41948.342523148145</v>
      </c>
      <c r="D937" s="26">
        <v>41948.342523148145</v>
      </c>
      <c r="E937" s="26"/>
      <c r="F937" s="23">
        <v>0</v>
      </c>
      <c r="G937" s="23">
        <v>1</v>
      </c>
      <c r="H937" s="23">
        <v>200000003</v>
      </c>
      <c r="I937" s="23" t="s">
        <v>2686</v>
      </c>
      <c r="J937" s="23">
        <v>200000000</v>
      </c>
      <c r="K937" s="23"/>
      <c r="L937" s="23" t="s">
        <v>3320</v>
      </c>
      <c r="M937" s="23" t="s">
        <v>3321</v>
      </c>
      <c r="N937" s="23" t="s">
        <v>977</v>
      </c>
      <c r="O937" s="23" t="s">
        <v>978</v>
      </c>
      <c r="P937" s="23" t="s">
        <v>3322</v>
      </c>
      <c r="Q937" s="23"/>
      <c r="R937" s="26">
        <v>41941.833333333336</v>
      </c>
      <c r="S937" s="23">
        <v>26612.5</v>
      </c>
      <c r="T937" s="23" t="s">
        <v>280</v>
      </c>
      <c r="U937" s="23" t="s">
        <v>282</v>
      </c>
      <c r="V937" s="23" t="s">
        <v>1699</v>
      </c>
      <c r="W937" s="23">
        <v>41942</v>
      </c>
      <c r="X937" s="23" t="s">
        <v>181</v>
      </c>
      <c r="Y937" s="23"/>
      <c r="Z937" s="23">
        <v>26612.5</v>
      </c>
      <c r="AA937" s="23">
        <v>41942</v>
      </c>
      <c r="AB937" s="23">
        <v>26612.5</v>
      </c>
    </row>
    <row r="938" spans="1:28" x14ac:dyDescent="0.25">
      <c r="A938" s="23" t="s">
        <v>3253</v>
      </c>
      <c r="B938" s="23">
        <v>200000000</v>
      </c>
      <c r="C938" s="26">
        <v>41956.55265046296</v>
      </c>
      <c r="D938" s="26">
        <v>41956.55265046296</v>
      </c>
      <c r="E938" s="26"/>
      <c r="F938" s="23">
        <v>0</v>
      </c>
      <c r="G938" s="23">
        <v>1</v>
      </c>
      <c r="H938" s="23">
        <v>200000000</v>
      </c>
      <c r="I938" s="23" t="s">
        <v>3254</v>
      </c>
      <c r="J938" s="23">
        <v>200000001</v>
      </c>
      <c r="K938" s="23"/>
      <c r="L938" s="23" t="s">
        <v>3253</v>
      </c>
      <c r="M938" s="23" t="s">
        <v>3255</v>
      </c>
      <c r="N938" s="23" t="s">
        <v>395</v>
      </c>
      <c r="O938" s="23" t="s">
        <v>322</v>
      </c>
      <c r="P938" s="23" t="s">
        <v>3536</v>
      </c>
      <c r="Q938" s="23"/>
      <c r="R938" s="26">
        <v>41927.833333333336</v>
      </c>
      <c r="S938" s="23">
        <v>102895.65</v>
      </c>
      <c r="T938" s="23" t="s">
        <v>281</v>
      </c>
      <c r="U938" s="23" t="s">
        <v>283</v>
      </c>
      <c r="V938" s="23" t="s">
        <v>1698</v>
      </c>
      <c r="W938" s="23">
        <v>41928</v>
      </c>
      <c r="X938" s="23" t="s">
        <v>185</v>
      </c>
      <c r="Y938" s="23">
        <v>102895.65</v>
      </c>
      <c r="Z938" s="23"/>
      <c r="AA938" s="23">
        <v>41928</v>
      </c>
      <c r="AB938" s="23">
        <v>-102895.65</v>
      </c>
    </row>
    <row r="939" spans="1:28" x14ac:dyDescent="0.25">
      <c r="A939" s="23" t="s">
        <v>2091</v>
      </c>
      <c r="B939" s="23">
        <v>200000001</v>
      </c>
      <c r="C939" s="26">
        <v>41880.302025462966</v>
      </c>
      <c r="D939" s="26">
        <v>41933.569398148145</v>
      </c>
      <c r="E939" s="26"/>
      <c r="F939" s="23">
        <v>0</v>
      </c>
      <c r="G939" s="23">
        <v>1</v>
      </c>
      <c r="H939" s="23">
        <v>200000000</v>
      </c>
      <c r="I939" s="23" t="s">
        <v>2092</v>
      </c>
      <c r="J939" s="23">
        <v>200000000</v>
      </c>
      <c r="K939" s="23"/>
      <c r="L939" s="23" t="s">
        <v>2091</v>
      </c>
      <c r="M939" s="23" t="s">
        <v>2093</v>
      </c>
      <c r="N939" s="23" t="s">
        <v>536</v>
      </c>
      <c r="O939" s="23" t="s">
        <v>264</v>
      </c>
      <c r="P939" s="23" t="s">
        <v>2094</v>
      </c>
      <c r="Q939" s="23"/>
      <c r="R939" s="26">
        <v>41869.833333333336</v>
      </c>
      <c r="S939" s="23">
        <v>900</v>
      </c>
      <c r="T939" s="23" t="s">
        <v>280</v>
      </c>
      <c r="U939" s="23" t="s">
        <v>282</v>
      </c>
      <c r="V939" s="23" t="s">
        <v>1698</v>
      </c>
      <c r="W939" s="23">
        <v>41870</v>
      </c>
      <c r="X939" s="23" t="s">
        <v>181</v>
      </c>
      <c r="Y939" s="23"/>
      <c r="Z939" s="23">
        <v>900</v>
      </c>
      <c r="AA939" s="23">
        <v>41870</v>
      </c>
      <c r="AB939" s="23">
        <v>900</v>
      </c>
    </row>
    <row r="940" spans="1:28" x14ac:dyDescent="0.25">
      <c r="A940" s="23" t="s">
        <v>1111</v>
      </c>
      <c r="B940" s="23">
        <v>200000003</v>
      </c>
      <c r="C940" s="26">
        <v>41876.29278935185</v>
      </c>
      <c r="D940" s="26">
        <v>41933.569409722222</v>
      </c>
      <c r="E940" s="26"/>
      <c r="F940" s="23">
        <v>0</v>
      </c>
      <c r="G940" s="23">
        <v>1</v>
      </c>
      <c r="H940" s="23">
        <v>200000003</v>
      </c>
      <c r="I940" s="23" t="s">
        <v>431</v>
      </c>
      <c r="J940" s="23">
        <v>200000001</v>
      </c>
      <c r="K940" s="23"/>
      <c r="L940" s="23" t="s">
        <v>1111</v>
      </c>
      <c r="M940" s="23" t="s">
        <v>1112</v>
      </c>
      <c r="N940" s="23" t="s">
        <v>549</v>
      </c>
      <c r="O940" s="23" t="s">
        <v>317</v>
      </c>
      <c r="P940" s="23" t="s">
        <v>1192</v>
      </c>
      <c r="Q940" s="23"/>
      <c r="R940" s="26"/>
      <c r="S940" s="23">
        <v>300</v>
      </c>
      <c r="T940" s="23" t="s">
        <v>281</v>
      </c>
      <c r="U940" s="23" t="s">
        <v>284</v>
      </c>
      <c r="V940" s="23" t="s">
        <v>1699</v>
      </c>
      <c r="W940" s="23"/>
      <c r="X940" s="23" t="s">
        <v>192</v>
      </c>
      <c r="Y940" s="23">
        <v>300</v>
      </c>
      <c r="Z940" s="23"/>
      <c r="AA940" s="23"/>
      <c r="AB940" s="23">
        <v>-300</v>
      </c>
    </row>
    <row r="941" spans="1:28" x14ac:dyDescent="0.25">
      <c r="A941" s="23" t="s">
        <v>1016</v>
      </c>
      <c r="B941" s="23">
        <v>200000000</v>
      </c>
      <c r="C941" s="26">
        <v>41915.606458333335</v>
      </c>
      <c r="D941" s="26">
        <v>41933.542997685188</v>
      </c>
      <c r="E941" s="26"/>
      <c r="F941" s="23">
        <v>0</v>
      </c>
      <c r="G941" s="23">
        <v>1</v>
      </c>
      <c r="H941" s="23">
        <v>100000000</v>
      </c>
      <c r="I941" s="23" t="s">
        <v>1017</v>
      </c>
      <c r="J941" s="23">
        <v>200000001</v>
      </c>
      <c r="K941" s="23"/>
      <c r="L941" s="23" t="s">
        <v>1016</v>
      </c>
      <c r="M941" s="23" t="s">
        <v>1018</v>
      </c>
      <c r="N941" s="23" t="s">
        <v>1814</v>
      </c>
      <c r="O941" s="23" t="s">
        <v>1815</v>
      </c>
      <c r="P941" s="23" t="s">
        <v>2499</v>
      </c>
      <c r="Q941" s="23"/>
      <c r="R941" s="26">
        <v>41897.833333333336</v>
      </c>
      <c r="S941" s="23">
        <v>5550</v>
      </c>
      <c r="T941" s="23" t="s">
        <v>281</v>
      </c>
      <c r="U941" s="23" t="s">
        <v>283</v>
      </c>
      <c r="V941" s="23" t="s">
        <v>1701</v>
      </c>
      <c r="W941" s="23">
        <v>41898</v>
      </c>
      <c r="X941" s="23" t="s">
        <v>185</v>
      </c>
      <c r="Y941" s="23">
        <v>5550</v>
      </c>
      <c r="Z941" s="23"/>
      <c r="AA941" s="23">
        <v>41898</v>
      </c>
      <c r="AB941" s="23">
        <v>-5550</v>
      </c>
    </row>
    <row r="942" spans="1:28" x14ac:dyDescent="0.25">
      <c r="A942" s="23" t="s">
        <v>2767</v>
      </c>
      <c r="B942" s="23">
        <v>200000001</v>
      </c>
      <c r="C942" s="26">
        <v>41914.635381944441</v>
      </c>
      <c r="D942" s="26">
        <v>41933.569525462961</v>
      </c>
      <c r="E942" s="26"/>
      <c r="F942" s="23">
        <v>0</v>
      </c>
      <c r="G942" s="23">
        <v>1</v>
      </c>
      <c r="H942" s="23">
        <v>100000000</v>
      </c>
      <c r="I942" s="23" t="s">
        <v>2768</v>
      </c>
      <c r="J942" s="23">
        <v>200000000</v>
      </c>
      <c r="K942" s="23"/>
      <c r="L942" s="23" t="s">
        <v>2767</v>
      </c>
      <c r="M942" s="23" t="s">
        <v>2769</v>
      </c>
      <c r="N942" s="23" t="s">
        <v>1727</v>
      </c>
      <c r="O942" s="23" t="s">
        <v>1728</v>
      </c>
      <c r="P942" s="23" t="s">
        <v>2770</v>
      </c>
      <c r="Q942" s="23"/>
      <c r="R942" s="26">
        <v>41833.833333333336</v>
      </c>
      <c r="S942" s="23">
        <v>24758.59</v>
      </c>
      <c r="T942" s="23" t="s">
        <v>280</v>
      </c>
      <c r="U942" s="23" t="s">
        <v>282</v>
      </c>
      <c r="V942" s="23" t="s">
        <v>1701</v>
      </c>
      <c r="W942" s="23">
        <v>41834</v>
      </c>
      <c r="X942" s="23" t="s">
        <v>181</v>
      </c>
      <c r="Y942" s="23"/>
      <c r="Z942" s="23">
        <v>24758.59</v>
      </c>
      <c r="AA942" s="23">
        <v>41834</v>
      </c>
      <c r="AB942" s="23">
        <v>24758.59</v>
      </c>
    </row>
    <row r="943" spans="1:28" x14ac:dyDescent="0.25">
      <c r="A943" s="23" t="s">
        <v>1193</v>
      </c>
      <c r="B943" s="23">
        <v>200000001</v>
      </c>
      <c r="C943" s="26">
        <v>41876.240624999999</v>
      </c>
      <c r="D943" s="26">
        <v>41933.569398148145</v>
      </c>
      <c r="E943" s="26"/>
      <c r="F943" s="23">
        <v>0</v>
      </c>
      <c r="G943" s="23">
        <v>1</v>
      </c>
      <c r="H943" s="23">
        <v>200000003</v>
      </c>
      <c r="I943" s="23" t="s">
        <v>1194</v>
      </c>
      <c r="J943" s="23">
        <v>200000000</v>
      </c>
      <c r="K943" s="23"/>
      <c r="L943" s="23" t="s">
        <v>1193</v>
      </c>
      <c r="M943" s="23" t="s">
        <v>1137</v>
      </c>
      <c r="N943" s="23" t="s">
        <v>436</v>
      </c>
      <c r="O943" s="23" t="s">
        <v>309</v>
      </c>
      <c r="P943" s="23" t="s">
        <v>1195</v>
      </c>
      <c r="Q943" s="23"/>
      <c r="R943" s="26">
        <v>41687.833333333336</v>
      </c>
      <c r="S943" s="23">
        <v>27527</v>
      </c>
      <c r="T943" s="23" t="s">
        <v>280</v>
      </c>
      <c r="U943" s="23" t="s">
        <v>282</v>
      </c>
      <c r="V943" s="23" t="s">
        <v>1699</v>
      </c>
      <c r="W943" s="23">
        <v>41688</v>
      </c>
      <c r="X943" s="23" t="s">
        <v>181</v>
      </c>
      <c r="Y943" s="23"/>
      <c r="Z943" s="23">
        <v>27527</v>
      </c>
      <c r="AA943" s="23">
        <v>41688</v>
      </c>
      <c r="AB943" s="23">
        <v>27527</v>
      </c>
    </row>
    <row r="944" spans="1:28" x14ac:dyDescent="0.25">
      <c r="A944" s="23" t="s">
        <v>2933</v>
      </c>
      <c r="B944" s="23">
        <v>200000000</v>
      </c>
      <c r="C944" s="26">
        <v>41949.533171296294</v>
      </c>
      <c r="D944" s="26">
        <v>41949.533171296294</v>
      </c>
      <c r="E944" s="26"/>
      <c r="F944" s="23">
        <v>0</v>
      </c>
      <c r="G944" s="23">
        <v>1</v>
      </c>
      <c r="H944" s="23">
        <v>200000000</v>
      </c>
      <c r="I944" s="23" t="s">
        <v>2934</v>
      </c>
      <c r="J944" s="23">
        <v>200000001</v>
      </c>
      <c r="K944" s="23"/>
      <c r="L944" s="23" t="s">
        <v>2933</v>
      </c>
      <c r="M944" s="23" t="s">
        <v>90</v>
      </c>
      <c r="N944" s="23" t="s">
        <v>977</v>
      </c>
      <c r="O944" s="23" t="s">
        <v>978</v>
      </c>
      <c r="P944" s="23" t="s">
        <v>2935</v>
      </c>
      <c r="Q944" s="23"/>
      <c r="R944" s="26">
        <v>41918.833333333336</v>
      </c>
      <c r="S944" s="23">
        <v>55964.7</v>
      </c>
      <c r="T944" s="23" t="s">
        <v>281</v>
      </c>
      <c r="U944" s="23" t="s">
        <v>283</v>
      </c>
      <c r="V944" s="23" t="s">
        <v>1698</v>
      </c>
      <c r="W944" s="23">
        <v>41919</v>
      </c>
      <c r="X944" s="23" t="s">
        <v>185</v>
      </c>
      <c r="Y944" s="23">
        <v>55964.7</v>
      </c>
      <c r="Z944" s="23"/>
      <c r="AA944" s="23">
        <v>41919</v>
      </c>
      <c r="AB944" s="23">
        <v>-55964.7</v>
      </c>
    </row>
    <row r="945" spans="1:28" x14ac:dyDescent="0.25">
      <c r="A945" s="23" t="s">
        <v>733</v>
      </c>
      <c r="B945" s="23">
        <v>200000000</v>
      </c>
      <c r="C945" s="26">
        <v>41850.41333333333</v>
      </c>
      <c r="D945" s="26">
        <v>41933.54310185185</v>
      </c>
      <c r="E945" s="26"/>
      <c r="F945" s="23">
        <v>0</v>
      </c>
      <c r="G945" s="23">
        <v>1</v>
      </c>
      <c r="H945" s="23">
        <v>200000000</v>
      </c>
      <c r="I945" s="23" t="s">
        <v>876</v>
      </c>
      <c r="J945" s="23">
        <v>200000001</v>
      </c>
      <c r="K945" s="23"/>
      <c r="L945" s="23" t="s">
        <v>733</v>
      </c>
      <c r="M945" s="23" t="s">
        <v>734</v>
      </c>
      <c r="N945" s="23" t="s">
        <v>395</v>
      </c>
      <c r="O945" s="23" t="s">
        <v>322</v>
      </c>
      <c r="P945" s="23" t="s">
        <v>877</v>
      </c>
      <c r="Q945" s="23"/>
      <c r="R945" s="26">
        <v>41854.833333333336</v>
      </c>
      <c r="S945" s="23">
        <v>124045.6</v>
      </c>
      <c r="T945" s="23" t="s">
        <v>281</v>
      </c>
      <c r="U945" s="23" t="s">
        <v>283</v>
      </c>
      <c r="V945" s="23" t="s">
        <v>1698</v>
      </c>
      <c r="W945" s="23">
        <v>41855</v>
      </c>
      <c r="X945" s="23" t="s">
        <v>185</v>
      </c>
      <c r="Y945" s="23">
        <v>124045.6</v>
      </c>
      <c r="Z945" s="23"/>
      <c r="AA945" s="23">
        <v>41855</v>
      </c>
      <c r="AB945" s="23">
        <v>-124045.6</v>
      </c>
    </row>
    <row r="946" spans="1:28" x14ac:dyDescent="0.25">
      <c r="A946" s="23" t="s">
        <v>1451</v>
      </c>
      <c r="B946" s="23">
        <v>200000001</v>
      </c>
      <c r="C946" s="26">
        <v>41872.515208333331</v>
      </c>
      <c r="D946" s="26">
        <v>41933.569525462961</v>
      </c>
      <c r="E946" s="26"/>
      <c r="F946" s="23">
        <v>0</v>
      </c>
      <c r="G946" s="23">
        <v>1</v>
      </c>
      <c r="H946" s="23">
        <v>100000000</v>
      </c>
      <c r="I946" s="23" t="s">
        <v>2047</v>
      </c>
      <c r="J946" s="23">
        <v>200000000</v>
      </c>
      <c r="K946" s="23"/>
      <c r="L946" s="23" t="s">
        <v>1451</v>
      </c>
      <c r="M946" s="23" t="s">
        <v>1452</v>
      </c>
      <c r="N946" s="23" t="s">
        <v>554</v>
      </c>
      <c r="O946" s="23" t="s">
        <v>257</v>
      </c>
      <c r="P946" s="23" t="s">
        <v>1453</v>
      </c>
      <c r="Q946" s="23"/>
      <c r="R946" s="26"/>
      <c r="S946" s="23">
        <v>46519.79</v>
      </c>
      <c r="T946" s="23" t="s">
        <v>280</v>
      </c>
      <c r="U946" s="23" t="s">
        <v>282</v>
      </c>
      <c r="V946" s="23" t="s">
        <v>1701</v>
      </c>
      <c r="W946" s="23"/>
      <c r="X946" s="23" t="s">
        <v>181</v>
      </c>
      <c r="Y946" s="23"/>
      <c r="Z946" s="23">
        <v>46519.79</v>
      </c>
      <c r="AA946" s="23"/>
      <c r="AB946" s="23">
        <v>46519.79</v>
      </c>
    </row>
    <row r="947" spans="1:28" x14ac:dyDescent="0.25">
      <c r="A947" s="23" t="s">
        <v>1523</v>
      </c>
      <c r="B947" s="23">
        <v>200000000</v>
      </c>
      <c r="C947" s="26">
        <v>41872.586331018516</v>
      </c>
      <c r="D947" s="26">
        <v>41933.542939814812</v>
      </c>
      <c r="E947" s="26"/>
      <c r="F947" s="23">
        <v>0</v>
      </c>
      <c r="G947" s="23">
        <v>1</v>
      </c>
      <c r="H947" s="23">
        <v>100000000</v>
      </c>
      <c r="I947" s="23" t="s">
        <v>1524</v>
      </c>
      <c r="J947" s="23">
        <v>200000001</v>
      </c>
      <c r="K947" s="23"/>
      <c r="L947" s="23" t="s">
        <v>1523</v>
      </c>
      <c r="M947" s="23" t="s">
        <v>1525</v>
      </c>
      <c r="N947" s="23" t="s">
        <v>490</v>
      </c>
      <c r="O947" s="23" t="s">
        <v>321</v>
      </c>
      <c r="P947" s="23" t="s">
        <v>1674</v>
      </c>
      <c r="Q947" s="23"/>
      <c r="R947" s="26"/>
      <c r="S947" s="23">
        <v>16098.81</v>
      </c>
      <c r="T947" s="23" t="s">
        <v>281</v>
      </c>
      <c r="U947" s="23" t="s">
        <v>283</v>
      </c>
      <c r="V947" s="23" t="s">
        <v>1701</v>
      </c>
      <c r="W947" s="23"/>
      <c r="X947" s="23" t="s">
        <v>185</v>
      </c>
      <c r="Y947" s="23">
        <v>16098.81</v>
      </c>
      <c r="Z947" s="23"/>
      <c r="AA947" s="23"/>
      <c r="AB947" s="23">
        <v>-16098.81</v>
      </c>
    </row>
    <row r="948" spans="1:28" x14ac:dyDescent="0.25">
      <c r="A948" s="23" t="s">
        <v>1363</v>
      </c>
      <c r="B948" s="23">
        <v>200000001</v>
      </c>
      <c r="C948" s="26">
        <v>41871.313101851854</v>
      </c>
      <c r="D948" s="26">
        <v>41933.569421296299</v>
      </c>
      <c r="E948" s="26"/>
      <c r="F948" s="23">
        <v>0</v>
      </c>
      <c r="G948" s="23">
        <v>1</v>
      </c>
      <c r="H948" s="23">
        <v>200000003</v>
      </c>
      <c r="I948" s="23" t="s">
        <v>1364</v>
      </c>
      <c r="J948" s="23">
        <v>200000000</v>
      </c>
      <c r="K948" s="23"/>
      <c r="L948" s="23" t="s">
        <v>1363</v>
      </c>
      <c r="M948" s="23" t="s">
        <v>444</v>
      </c>
      <c r="N948" s="23" t="s">
        <v>870</v>
      </c>
      <c r="O948" s="23" t="s">
        <v>306</v>
      </c>
      <c r="P948" s="23" t="s">
        <v>1515</v>
      </c>
      <c r="Q948" s="23"/>
      <c r="R948" s="26"/>
      <c r="S948" s="23">
        <v>253568</v>
      </c>
      <c r="T948" s="23" t="s">
        <v>280</v>
      </c>
      <c r="U948" s="23" t="s">
        <v>282</v>
      </c>
      <c r="V948" s="23" t="s">
        <v>1699</v>
      </c>
      <c r="W948" s="23"/>
      <c r="X948" s="23" t="s">
        <v>181</v>
      </c>
      <c r="Y948" s="23"/>
      <c r="Z948" s="23">
        <v>253568</v>
      </c>
      <c r="AA948" s="23"/>
      <c r="AB948" s="23">
        <v>253568</v>
      </c>
    </row>
    <row r="949" spans="1:28" x14ac:dyDescent="0.25">
      <c r="A949" s="23" t="s">
        <v>1866</v>
      </c>
      <c r="B949" s="23">
        <v>200000001</v>
      </c>
      <c r="C949" s="26">
        <v>41914.500462962962</v>
      </c>
      <c r="D949" s="26">
        <v>41933.569664351853</v>
      </c>
      <c r="E949" s="26"/>
      <c r="F949" s="23">
        <v>0</v>
      </c>
      <c r="G949" s="23">
        <v>1</v>
      </c>
      <c r="H949" s="23">
        <v>200000003</v>
      </c>
      <c r="I949" s="23" t="s">
        <v>1867</v>
      </c>
      <c r="J949" s="23">
        <v>200000000</v>
      </c>
      <c r="K949" s="23"/>
      <c r="L949" s="23" t="s">
        <v>1866</v>
      </c>
      <c r="M949" s="23" t="s">
        <v>1868</v>
      </c>
      <c r="N949" s="23" t="s">
        <v>1869</v>
      </c>
      <c r="O949" s="23" t="s">
        <v>1870</v>
      </c>
      <c r="P949" s="23" t="s">
        <v>1871</v>
      </c>
      <c r="Q949" s="23"/>
      <c r="R949" s="26">
        <v>41714.833333333336</v>
      </c>
      <c r="S949" s="23">
        <v>27400</v>
      </c>
      <c r="T949" s="23" t="s">
        <v>280</v>
      </c>
      <c r="U949" s="23" t="s">
        <v>282</v>
      </c>
      <c r="V949" s="23" t="s">
        <v>1699</v>
      </c>
      <c r="W949" s="23">
        <v>41715</v>
      </c>
      <c r="X949" s="23" t="s">
        <v>181</v>
      </c>
      <c r="Y949" s="23"/>
      <c r="Z949" s="23">
        <v>27400</v>
      </c>
      <c r="AA949" s="23">
        <v>41715</v>
      </c>
      <c r="AB949" s="23">
        <v>27400</v>
      </c>
    </row>
    <row r="950" spans="1:28" x14ac:dyDescent="0.25">
      <c r="A950" s="23" t="s">
        <v>386</v>
      </c>
      <c r="B950" s="23">
        <v>200000001</v>
      </c>
      <c r="C950" s="26">
        <v>41827.53056712963</v>
      </c>
      <c r="D950" s="26">
        <v>41933.569675925923</v>
      </c>
      <c r="E950" s="26"/>
      <c r="F950" s="23">
        <v>0</v>
      </c>
      <c r="G950" s="23">
        <v>1</v>
      </c>
      <c r="H950" s="23">
        <v>200000000</v>
      </c>
      <c r="I950" s="23" t="s">
        <v>422</v>
      </c>
      <c r="J950" s="23">
        <v>200000000</v>
      </c>
      <c r="K950" s="23"/>
      <c r="L950" s="23" t="s">
        <v>386</v>
      </c>
      <c r="M950" s="23" t="s">
        <v>383</v>
      </c>
      <c r="N950" s="23" t="s">
        <v>387</v>
      </c>
      <c r="O950" s="23" t="s">
        <v>258</v>
      </c>
      <c r="P950" s="23" t="s">
        <v>412</v>
      </c>
      <c r="Q950" s="23"/>
      <c r="R950" s="26">
        <v>41848.833333333336</v>
      </c>
      <c r="S950" s="23">
        <v>69384</v>
      </c>
      <c r="T950" s="23" t="s">
        <v>280</v>
      </c>
      <c r="U950" s="23" t="s">
        <v>282</v>
      </c>
      <c r="V950" s="23" t="s">
        <v>1698</v>
      </c>
      <c r="W950" s="23">
        <v>41849</v>
      </c>
      <c r="X950" s="23" t="s">
        <v>181</v>
      </c>
      <c r="Y950" s="23"/>
      <c r="Z950" s="23">
        <v>69384</v>
      </c>
      <c r="AA950" s="23">
        <v>41849</v>
      </c>
      <c r="AB950" s="23">
        <v>69384</v>
      </c>
    </row>
    <row r="951" spans="1:28" x14ac:dyDescent="0.25">
      <c r="A951" s="23" t="s">
        <v>386</v>
      </c>
      <c r="B951" s="23">
        <v>200000001</v>
      </c>
      <c r="C951" s="26">
        <v>41827.531851851854</v>
      </c>
      <c r="D951" s="26">
        <v>41933.569675925923</v>
      </c>
      <c r="E951" s="26"/>
      <c r="F951" s="23">
        <v>0</v>
      </c>
      <c r="G951" s="23">
        <v>1</v>
      </c>
      <c r="H951" s="23">
        <v>200000000</v>
      </c>
      <c r="I951" s="23" t="s">
        <v>422</v>
      </c>
      <c r="J951" s="23">
        <v>200000000</v>
      </c>
      <c r="K951" s="23"/>
      <c r="L951" s="23" t="s">
        <v>386</v>
      </c>
      <c r="M951" s="23" t="s">
        <v>383</v>
      </c>
      <c r="N951" s="23" t="s">
        <v>387</v>
      </c>
      <c r="O951" s="23" t="s">
        <v>258</v>
      </c>
      <c r="P951" s="23" t="s">
        <v>922</v>
      </c>
      <c r="Q951" s="23"/>
      <c r="R951" s="26">
        <v>41865.833333333336</v>
      </c>
      <c r="S951" s="23">
        <v>69384</v>
      </c>
      <c r="T951" s="23" t="s">
        <v>280</v>
      </c>
      <c r="U951" s="23" t="s">
        <v>282</v>
      </c>
      <c r="V951" s="23" t="s">
        <v>1698</v>
      </c>
      <c r="W951" s="23">
        <v>41866</v>
      </c>
      <c r="X951" s="23" t="s">
        <v>181</v>
      </c>
      <c r="Y951" s="23"/>
      <c r="Z951" s="23">
        <v>69384</v>
      </c>
      <c r="AA951" s="23">
        <v>41866</v>
      </c>
      <c r="AB951" s="23">
        <v>69384</v>
      </c>
    </row>
    <row r="952" spans="1:28" x14ac:dyDescent="0.25">
      <c r="A952" s="23" t="s">
        <v>1262</v>
      </c>
      <c r="B952" s="23">
        <v>200000000</v>
      </c>
      <c r="C952" s="26">
        <v>41876.291018518517</v>
      </c>
      <c r="D952" s="26">
        <v>41933.542939814812</v>
      </c>
      <c r="E952" s="26"/>
      <c r="F952" s="23">
        <v>0</v>
      </c>
      <c r="G952" s="23">
        <v>1</v>
      </c>
      <c r="H952" s="23">
        <v>200000004</v>
      </c>
      <c r="I952" s="23" t="s">
        <v>1263</v>
      </c>
      <c r="J952" s="23">
        <v>200000001</v>
      </c>
      <c r="K952" s="23"/>
      <c r="L952" s="23" t="s">
        <v>1262</v>
      </c>
      <c r="M952" s="23" t="s">
        <v>1264</v>
      </c>
      <c r="N952" s="23" t="s">
        <v>617</v>
      </c>
      <c r="O952" s="23" t="s">
        <v>324</v>
      </c>
      <c r="P952" s="23" t="s">
        <v>1508</v>
      </c>
      <c r="Q952" s="23"/>
      <c r="R952" s="26"/>
      <c r="S952" s="23">
        <v>177243.21</v>
      </c>
      <c r="T952" s="23" t="s">
        <v>281</v>
      </c>
      <c r="U952" s="23" t="s">
        <v>283</v>
      </c>
      <c r="V952" s="23" t="s">
        <v>1700</v>
      </c>
      <c r="W952" s="23"/>
      <c r="X952" s="23" t="s">
        <v>185</v>
      </c>
      <c r="Y952" s="23">
        <v>177243.21</v>
      </c>
      <c r="Z952" s="23"/>
      <c r="AA952" s="23"/>
      <c r="AB952" s="23">
        <v>-177243.21</v>
      </c>
    </row>
    <row r="953" spans="1:28" x14ac:dyDescent="0.25">
      <c r="A953" s="23" t="s">
        <v>2116</v>
      </c>
      <c r="B953" s="23">
        <v>200000000</v>
      </c>
      <c r="C953" s="26">
        <v>41887.544456018521</v>
      </c>
      <c r="D953" s="26">
        <v>41940.205717592595</v>
      </c>
      <c r="E953" s="26"/>
      <c r="F953" s="23">
        <v>0</v>
      </c>
      <c r="G953" s="23">
        <v>1</v>
      </c>
      <c r="H953" s="23">
        <v>200000003</v>
      </c>
      <c r="I953" s="23" t="s">
        <v>2117</v>
      </c>
      <c r="J953" s="23">
        <v>200000001</v>
      </c>
      <c r="K953" s="23"/>
      <c r="L953" s="23" t="s">
        <v>2116</v>
      </c>
      <c r="M953" s="23" t="s">
        <v>2118</v>
      </c>
      <c r="N953" s="23" t="s">
        <v>406</v>
      </c>
      <c r="O953" s="23" t="s">
        <v>253</v>
      </c>
      <c r="P953" s="23" t="s">
        <v>2398</v>
      </c>
      <c r="Q953" s="23"/>
      <c r="R953" s="26">
        <v>41942.833333333336</v>
      </c>
      <c r="S953" s="23">
        <v>176000</v>
      </c>
      <c r="T953" s="23" t="s">
        <v>281</v>
      </c>
      <c r="U953" s="23" t="s">
        <v>283</v>
      </c>
      <c r="V953" s="23" t="s">
        <v>1699</v>
      </c>
      <c r="W953" s="23">
        <v>41943</v>
      </c>
      <c r="X953" s="23" t="s">
        <v>185</v>
      </c>
      <c r="Y953" s="23">
        <v>176000</v>
      </c>
      <c r="Z953" s="23"/>
      <c r="AA953" s="23">
        <v>41943</v>
      </c>
      <c r="AB953" s="23">
        <v>-176000</v>
      </c>
    </row>
    <row r="954" spans="1:28" x14ac:dyDescent="0.25">
      <c r="A954" s="23" t="s">
        <v>850</v>
      </c>
      <c r="B954" s="23">
        <v>200000001</v>
      </c>
      <c r="C954" s="26">
        <v>41859.342812499999</v>
      </c>
      <c r="D954" s="26">
        <v>41933.569444444445</v>
      </c>
      <c r="E954" s="26"/>
      <c r="F954" s="23">
        <v>0</v>
      </c>
      <c r="G954" s="23">
        <v>1</v>
      </c>
      <c r="H954" s="23">
        <v>200000000</v>
      </c>
      <c r="I954" s="23"/>
      <c r="J954" s="23">
        <v>200000000</v>
      </c>
      <c r="K954" s="23"/>
      <c r="L954" s="23" t="s">
        <v>850</v>
      </c>
      <c r="M954" s="23" t="s">
        <v>851</v>
      </c>
      <c r="N954" s="23" t="s">
        <v>1947</v>
      </c>
      <c r="O954" s="23" t="s">
        <v>1948</v>
      </c>
      <c r="P954" s="23" t="s">
        <v>852</v>
      </c>
      <c r="Q954" s="23"/>
      <c r="R954" s="26">
        <v>41984.833333333336</v>
      </c>
      <c r="S954" s="23">
        <v>95000</v>
      </c>
      <c r="T954" s="23" t="s">
        <v>280</v>
      </c>
      <c r="U954" s="23" t="s">
        <v>282</v>
      </c>
      <c r="V954" s="23" t="s">
        <v>1698</v>
      </c>
      <c r="W954" s="23">
        <v>41985</v>
      </c>
      <c r="X954" s="23" t="s">
        <v>181</v>
      </c>
      <c r="Y954" s="23"/>
      <c r="Z954" s="23">
        <v>95000</v>
      </c>
      <c r="AA954" s="23">
        <v>41985</v>
      </c>
      <c r="AB954" s="23">
        <v>95000</v>
      </c>
    </row>
    <row r="955" spans="1:28" x14ac:dyDescent="0.25">
      <c r="A955" s="23" t="s">
        <v>386</v>
      </c>
      <c r="B955" s="23">
        <v>200000001</v>
      </c>
      <c r="C955" s="26">
        <v>41858.436145833337</v>
      </c>
      <c r="D955" s="26">
        <v>41933.569675925923</v>
      </c>
      <c r="E955" s="26"/>
      <c r="F955" s="23">
        <v>0</v>
      </c>
      <c r="G955" s="23">
        <v>1</v>
      </c>
      <c r="H955" s="23">
        <v>200000000</v>
      </c>
      <c r="I955" s="23" t="s">
        <v>422</v>
      </c>
      <c r="J955" s="23">
        <v>200000000</v>
      </c>
      <c r="K955" s="23"/>
      <c r="L955" s="23" t="s">
        <v>386</v>
      </c>
      <c r="M955" s="23" t="s">
        <v>383</v>
      </c>
      <c r="N955" s="23" t="s">
        <v>387</v>
      </c>
      <c r="O955" s="23" t="s">
        <v>258</v>
      </c>
      <c r="P955" s="23" t="s">
        <v>916</v>
      </c>
      <c r="Q955" s="23"/>
      <c r="R955" s="26">
        <v>41781.833333333336</v>
      </c>
      <c r="S955" s="23">
        <v>69384</v>
      </c>
      <c r="T955" s="23" t="s">
        <v>280</v>
      </c>
      <c r="U955" s="23" t="s">
        <v>282</v>
      </c>
      <c r="V955" s="23" t="s">
        <v>1698</v>
      </c>
      <c r="W955" s="23">
        <v>41782</v>
      </c>
      <c r="X955" s="23" t="s">
        <v>181</v>
      </c>
      <c r="Y955" s="23"/>
      <c r="Z955" s="23">
        <v>69384</v>
      </c>
      <c r="AA955" s="23">
        <v>41782</v>
      </c>
      <c r="AB955" s="23">
        <v>69384</v>
      </c>
    </row>
    <row r="956" spans="1:28" x14ac:dyDescent="0.25">
      <c r="A956" s="23" t="s">
        <v>633</v>
      </c>
      <c r="B956" s="23">
        <v>200000001</v>
      </c>
      <c r="C956" s="26">
        <v>41858.456388888888</v>
      </c>
      <c r="D956" s="26">
        <v>41933.569456018522</v>
      </c>
      <c r="E956" s="26"/>
      <c r="F956" s="23">
        <v>0</v>
      </c>
      <c r="G956" s="23">
        <v>1</v>
      </c>
      <c r="H956" s="23">
        <v>200000000</v>
      </c>
      <c r="I956" s="23" t="s">
        <v>2024</v>
      </c>
      <c r="J956" s="23">
        <v>200000000</v>
      </c>
      <c r="K956" s="23"/>
      <c r="L956" s="23" t="s">
        <v>633</v>
      </c>
      <c r="M956" s="23" t="s">
        <v>444</v>
      </c>
      <c r="N956" s="23" t="s">
        <v>456</v>
      </c>
      <c r="O956" s="23" t="s">
        <v>338</v>
      </c>
      <c r="P956" s="23" t="s">
        <v>809</v>
      </c>
      <c r="Q956" s="23"/>
      <c r="R956" s="26">
        <v>41854.833333333336</v>
      </c>
      <c r="S956" s="23">
        <v>1520000</v>
      </c>
      <c r="T956" s="23" t="s">
        <v>280</v>
      </c>
      <c r="U956" s="23" t="s">
        <v>282</v>
      </c>
      <c r="V956" s="23" t="s">
        <v>1698</v>
      </c>
      <c r="W956" s="23">
        <v>41855</v>
      </c>
      <c r="X956" s="23" t="s">
        <v>181</v>
      </c>
      <c r="Y956" s="23"/>
      <c r="Z956" s="23">
        <v>1520000</v>
      </c>
      <c r="AA956" s="23">
        <v>41855</v>
      </c>
      <c r="AB956" s="23">
        <v>1520000</v>
      </c>
    </row>
    <row r="957" spans="1:28" x14ac:dyDescent="0.25">
      <c r="A957" s="23" t="s">
        <v>1139</v>
      </c>
      <c r="B957" s="23">
        <v>200000000</v>
      </c>
      <c r="C957" s="26">
        <v>41870.45884259259</v>
      </c>
      <c r="D957" s="26">
        <v>41933.542962962965</v>
      </c>
      <c r="E957" s="26"/>
      <c r="F957" s="23">
        <v>0</v>
      </c>
      <c r="G957" s="23">
        <v>1</v>
      </c>
      <c r="H957" s="23">
        <v>200000000</v>
      </c>
      <c r="I957" s="23" t="s">
        <v>1276</v>
      </c>
      <c r="J957" s="23">
        <v>200000001</v>
      </c>
      <c r="K957" s="23"/>
      <c r="L957" s="23" t="s">
        <v>1139</v>
      </c>
      <c r="M957" s="23" t="s">
        <v>1140</v>
      </c>
      <c r="N957" s="23" t="s">
        <v>1141</v>
      </c>
      <c r="O957" s="23" t="s">
        <v>1142</v>
      </c>
      <c r="P957" s="23" t="s">
        <v>1143</v>
      </c>
      <c r="Q957" s="23"/>
      <c r="R957" s="26">
        <v>41731.833333333336</v>
      </c>
      <c r="S957" s="23">
        <v>24650</v>
      </c>
      <c r="T957" s="23" t="s">
        <v>281</v>
      </c>
      <c r="U957" s="23" t="s">
        <v>283</v>
      </c>
      <c r="V957" s="23" t="s">
        <v>1698</v>
      </c>
      <c r="W957" s="23">
        <v>41732</v>
      </c>
      <c r="X957" s="23" t="s">
        <v>185</v>
      </c>
      <c r="Y957" s="23">
        <v>24650</v>
      </c>
      <c r="Z957" s="23"/>
      <c r="AA957" s="23">
        <v>41732</v>
      </c>
      <c r="AB957" s="23">
        <v>-24650</v>
      </c>
    </row>
    <row r="958" spans="1:28" x14ac:dyDescent="0.25">
      <c r="A958" s="23" t="s">
        <v>3094</v>
      </c>
      <c r="B958" s="23">
        <v>200000001</v>
      </c>
      <c r="C958" s="26">
        <v>41936.462361111109</v>
      </c>
      <c r="D958" s="26">
        <v>41936.462361111109</v>
      </c>
      <c r="E958" s="26"/>
      <c r="F958" s="23">
        <v>0</v>
      </c>
      <c r="G958" s="23">
        <v>1</v>
      </c>
      <c r="H958" s="23">
        <v>200000003</v>
      </c>
      <c r="I958" s="23" t="s">
        <v>1223</v>
      </c>
      <c r="J958" s="23">
        <v>200000000</v>
      </c>
      <c r="K958" s="23"/>
      <c r="L958" s="23" t="s">
        <v>3094</v>
      </c>
      <c r="M958" s="23" t="s">
        <v>3095</v>
      </c>
      <c r="N958" s="23" t="s">
        <v>447</v>
      </c>
      <c r="O958" s="23" t="s">
        <v>294</v>
      </c>
      <c r="P958" s="23" t="s">
        <v>3096</v>
      </c>
      <c r="Q958" s="23"/>
      <c r="R958" s="26">
        <v>41942.833333333336</v>
      </c>
      <c r="S958" s="23">
        <v>100000</v>
      </c>
      <c r="T958" s="23" t="s">
        <v>280</v>
      </c>
      <c r="U958" s="23" t="s">
        <v>282</v>
      </c>
      <c r="V958" s="23" t="s">
        <v>1699</v>
      </c>
      <c r="W958" s="23">
        <v>41943</v>
      </c>
      <c r="X958" s="23" t="s">
        <v>181</v>
      </c>
      <c r="Y958" s="23"/>
      <c r="Z958" s="23">
        <v>100000</v>
      </c>
      <c r="AA958" s="23">
        <v>41943</v>
      </c>
      <c r="AB958" s="23">
        <v>100000</v>
      </c>
    </row>
    <row r="959" spans="1:28" x14ac:dyDescent="0.25">
      <c r="A959" s="23" t="s">
        <v>1827</v>
      </c>
      <c r="B959" s="23">
        <v>200000001</v>
      </c>
      <c r="C959" s="26">
        <v>41915.465636574074</v>
      </c>
      <c r="D959" s="26">
        <v>41933.569340277776</v>
      </c>
      <c r="E959" s="26"/>
      <c r="F959" s="23">
        <v>0</v>
      </c>
      <c r="G959" s="23">
        <v>1</v>
      </c>
      <c r="H959" s="23">
        <v>200000003</v>
      </c>
      <c r="I959" s="23" t="s">
        <v>1233</v>
      </c>
      <c r="J959" s="23">
        <v>200000000</v>
      </c>
      <c r="K959" s="23"/>
      <c r="L959" s="23" t="s">
        <v>1827</v>
      </c>
      <c r="M959" s="23" t="s">
        <v>1828</v>
      </c>
      <c r="N959" s="23" t="s">
        <v>870</v>
      </c>
      <c r="O959" s="23" t="s">
        <v>306</v>
      </c>
      <c r="P959" s="23" t="s">
        <v>1829</v>
      </c>
      <c r="Q959" s="23"/>
      <c r="R959" s="26">
        <v>41882.833333333336</v>
      </c>
      <c r="S959" s="23">
        <v>2240</v>
      </c>
      <c r="T959" s="23" t="s">
        <v>280</v>
      </c>
      <c r="U959" s="23" t="s">
        <v>282</v>
      </c>
      <c r="V959" s="23" t="s">
        <v>1699</v>
      </c>
      <c r="W959" s="23">
        <v>41883</v>
      </c>
      <c r="X959" s="23" t="s">
        <v>181</v>
      </c>
      <c r="Y959" s="23"/>
      <c r="Z959" s="23">
        <v>2240</v>
      </c>
      <c r="AA959" s="23">
        <v>41883</v>
      </c>
      <c r="AB959" s="23">
        <v>2240</v>
      </c>
    </row>
    <row r="960" spans="1:28" x14ac:dyDescent="0.25">
      <c r="A960" s="23" t="s">
        <v>1273</v>
      </c>
      <c r="B960" s="23">
        <v>200000001</v>
      </c>
      <c r="C960" s="26">
        <v>41871.49832175926</v>
      </c>
      <c r="D960" s="26">
        <v>41933.569421296299</v>
      </c>
      <c r="E960" s="26"/>
      <c r="F960" s="23">
        <v>0</v>
      </c>
      <c r="G960" s="23">
        <v>1</v>
      </c>
      <c r="H960" s="23">
        <v>200000003</v>
      </c>
      <c r="I960" s="23" t="s">
        <v>1274</v>
      </c>
      <c r="J960" s="23">
        <v>200000000</v>
      </c>
      <c r="K960" s="23"/>
      <c r="L960" s="23" t="s">
        <v>1273</v>
      </c>
      <c r="M960" s="23" t="s">
        <v>1088</v>
      </c>
      <c r="N960" s="23" t="s">
        <v>495</v>
      </c>
      <c r="O960" s="23" t="s">
        <v>308</v>
      </c>
      <c r="P960" s="23" t="s">
        <v>1275</v>
      </c>
      <c r="Q960" s="23"/>
      <c r="R960" s="26">
        <v>41753.833333333336</v>
      </c>
      <c r="S960" s="23">
        <v>9800</v>
      </c>
      <c r="T960" s="23" t="s">
        <v>280</v>
      </c>
      <c r="U960" s="23" t="s">
        <v>282</v>
      </c>
      <c r="V960" s="23" t="s">
        <v>1699</v>
      </c>
      <c r="W960" s="23">
        <v>41754</v>
      </c>
      <c r="X960" s="23" t="s">
        <v>181</v>
      </c>
      <c r="Y960" s="23"/>
      <c r="Z960" s="23">
        <v>9800</v>
      </c>
      <c r="AA960" s="23">
        <v>41754</v>
      </c>
      <c r="AB960" s="23">
        <v>9800</v>
      </c>
    </row>
    <row r="961" spans="1:28" x14ac:dyDescent="0.25">
      <c r="A961" s="23" t="s">
        <v>1596</v>
      </c>
      <c r="B961" s="23">
        <v>200000001</v>
      </c>
      <c r="C961" s="26">
        <v>41876.258159722223</v>
      </c>
      <c r="D961" s="26">
        <v>41933.569398148145</v>
      </c>
      <c r="E961" s="26"/>
      <c r="F961" s="23">
        <v>0</v>
      </c>
      <c r="G961" s="23">
        <v>1</v>
      </c>
      <c r="H961" s="23">
        <v>200000003</v>
      </c>
      <c r="I961" s="23" t="s">
        <v>1543</v>
      </c>
      <c r="J961" s="23">
        <v>200000000</v>
      </c>
      <c r="K961" s="23"/>
      <c r="L961" s="23" t="s">
        <v>1596</v>
      </c>
      <c r="M961" s="23" t="s">
        <v>1597</v>
      </c>
      <c r="N961" s="23" t="s">
        <v>977</v>
      </c>
      <c r="O961" s="23" t="s">
        <v>978</v>
      </c>
      <c r="P961" s="23" t="s">
        <v>1598</v>
      </c>
      <c r="Q961" s="23"/>
      <c r="R961" s="26">
        <v>41771.833333333336</v>
      </c>
      <c r="S961" s="23">
        <v>401166</v>
      </c>
      <c r="T961" s="23" t="s">
        <v>280</v>
      </c>
      <c r="U961" s="23" t="s">
        <v>282</v>
      </c>
      <c r="V961" s="23" t="s">
        <v>1699</v>
      </c>
      <c r="W961" s="23">
        <v>41772</v>
      </c>
      <c r="X961" s="23" t="s">
        <v>181</v>
      </c>
      <c r="Y961" s="23"/>
      <c r="Z961" s="23">
        <v>401166</v>
      </c>
      <c r="AA961" s="23">
        <v>41772</v>
      </c>
      <c r="AB961" s="23">
        <v>401166</v>
      </c>
    </row>
    <row r="962" spans="1:28" x14ac:dyDescent="0.25">
      <c r="A962" s="23" t="s">
        <v>1724</v>
      </c>
      <c r="B962" s="23">
        <v>200000001</v>
      </c>
      <c r="C962" s="26">
        <v>41897.256099537037</v>
      </c>
      <c r="D962" s="26">
        <v>41933.569374999999</v>
      </c>
      <c r="E962" s="26"/>
      <c r="F962" s="23">
        <v>0</v>
      </c>
      <c r="G962" s="23">
        <v>1</v>
      </c>
      <c r="H962" s="23">
        <v>200000003</v>
      </c>
      <c r="I962" s="23" t="s">
        <v>1725</v>
      </c>
      <c r="J962" s="23">
        <v>200000000</v>
      </c>
      <c r="K962" s="23"/>
      <c r="L962" s="23" t="s">
        <v>1724</v>
      </c>
      <c r="M962" s="23" t="s">
        <v>1726</v>
      </c>
      <c r="N962" s="23" t="s">
        <v>1727</v>
      </c>
      <c r="O962" s="23" t="s">
        <v>1728</v>
      </c>
      <c r="P962" s="23" t="s">
        <v>1729</v>
      </c>
      <c r="Q962" s="23"/>
      <c r="R962" s="26">
        <v>41896.833333333336</v>
      </c>
      <c r="S962" s="23">
        <v>46000</v>
      </c>
      <c r="T962" s="23" t="s">
        <v>280</v>
      </c>
      <c r="U962" s="23" t="s">
        <v>282</v>
      </c>
      <c r="V962" s="23" t="s">
        <v>1699</v>
      </c>
      <c r="W962" s="23">
        <v>41897</v>
      </c>
      <c r="X962" s="23" t="s">
        <v>181</v>
      </c>
      <c r="Y962" s="23"/>
      <c r="Z962" s="23">
        <v>46000</v>
      </c>
      <c r="AA962" s="23">
        <v>41897</v>
      </c>
      <c r="AB962" s="23">
        <v>46000</v>
      </c>
    </row>
    <row r="963" spans="1:28" x14ac:dyDescent="0.25">
      <c r="A963" s="23" t="s">
        <v>2814</v>
      </c>
      <c r="B963" s="23">
        <v>200000001</v>
      </c>
      <c r="C963" s="26">
        <v>41934.449004629627</v>
      </c>
      <c r="D963" s="26">
        <v>41934.449004629627</v>
      </c>
      <c r="E963" s="26"/>
      <c r="F963" s="23">
        <v>0</v>
      </c>
      <c r="G963" s="23">
        <v>1</v>
      </c>
      <c r="H963" s="23">
        <v>100000000</v>
      </c>
      <c r="I963" s="23" t="s">
        <v>2815</v>
      </c>
      <c r="J963" s="23">
        <v>200000000</v>
      </c>
      <c r="K963" s="23"/>
      <c r="L963" s="23" t="s">
        <v>2814</v>
      </c>
      <c r="M963" s="23" t="s">
        <v>2816</v>
      </c>
      <c r="N963" s="23" t="s">
        <v>2817</v>
      </c>
      <c r="O963" s="23" t="s">
        <v>2818</v>
      </c>
      <c r="P963" s="23" t="s">
        <v>2819</v>
      </c>
      <c r="Q963" s="23">
        <v>100</v>
      </c>
      <c r="R963" s="26">
        <v>41933.833333333336</v>
      </c>
      <c r="S963" s="23">
        <v>852431.86</v>
      </c>
      <c r="T963" s="23" t="s">
        <v>280</v>
      </c>
      <c r="U963" s="23" t="s">
        <v>282</v>
      </c>
      <c r="V963" s="23" t="s">
        <v>1701</v>
      </c>
      <c r="W963" s="23">
        <v>41934</v>
      </c>
      <c r="X963" s="23" t="s">
        <v>181</v>
      </c>
      <c r="Y963" s="23"/>
      <c r="Z963" s="23">
        <v>852431.86</v>
      </c>
      <c r="AA963" s="23">
        <v>41934</v>
      </c>
      <c r="AB963" s="23">
        <v>852431.86</v>
      </c>
    </row>
    <row r="964" spans="1:28" x14ac:dyDescent="0.25">
      <c r="A964" s="23" t="s">
        <v>2734</v>
      </c>
      <c r="B964" s="23">
        <v>200000000</v>
      </c>
      <c r="C964" s="26">
        <v>41942.351747685185</v>
      </c>
      <c r="D964" s="26">
        <v>41942.351747685185</v>
      </c>
      <c r="E964" s="26"/>
      <c r="F964" s="23">
        <v>0</v>
      </c>
      <c r="G964" s="23">
        <v>1</v>
      </c>
      <c r="H964" s="23">
        <v>200000003</v>
      </c>
      <c r="I964" s="23" t="s">
        <v>1364</v>
      </c>
      <c r="J964" s="23">
        <v>200000001</v>
      </c>
      <c r="K964" s="23"/>
      <c r="L964" s="23" t="s">
        <v>2734</v>
      </c>
      <c r="M964" s="23" t="s">
        <v>1828</v>
      </c>
      <c r="N964" s="23" t="s">
        <v>395</v>
      </c>
      <c r="O964" s="23" t="s">
        <v>322</v>
      </c>
      <c r="P964" s="23" t="s">
        <v>3365</v>
      </c>
      <c r="Q964" s="23"/>
      <c r="R964" s="26">
        <v>41983.833333333336</v>
      </c>
      <c r="S964" s="23">
        <v>207648.14</v>
      </c>
      <c r="T964" s="23" t="s">
        <v>281</v>
      </c>
      <c r="U964" s="23" t="s">
        <v>283</v>
      </c>
      <c r="V964" s="23" t="s">
        <v>1699</v>
      </c>
      <c r="W964" s="23">
        <v>41984</v>
      </c>
      <c r="X964" s="23" t="s">
        <v>185</v>
      </c>
      <c r="Y964" s="23">
        <v>207648.14</v>
      </c>
      <c r="Z964" s="23"/>
      <c r="AA964" s="23">
        <v>41984</v>
      </c>
      <c r="AB964" s="23">
        <v>-207648.14</v>
      </c>
    </row>
    <row r="965" spans="1:28" x14ac:dyDescent="0.25">
      <c r="A965" s="23" t="s">
        <v>644</v>
      </c>
      <c r="B965" s="23">
        <v>200000001</v>
      </c>
      <c r="C965" s="26">
        <v>41919.493032407408</v>
      </c>
      <c r="D965" s="26">
        <v>41933.569756944446</v>
      </c>
      <c r="E965" s="26"/>
      <c r="F965" s="23">
        <v>0</v>
      </c>
      <c r="G965" s="23">
        <v>1</v>
      </c>
      <c r="H965" s="23">
        <v>100000000</v>
      </c>
      <c r="I965" s="23" t="s">
        <v>645</v>
      </c>
      <c r="J965" s="23">
        <v>200000000</v>
      </c>
      <c r="K965" s="23"/>
      <c r="L965" s="23" t="s">
        <v>644</v>
      </c>
      <c r="M965" s="23" t="s">
        <v>646</v>
      </c>
      <c r="N965" s="23" t="s">
        <v>1903</v>
      </c>
      <c r="O965" s="23" t="s">
        <v>1904</v>
      </c>
      <c r="P965" s="23" t="s">
        <v>1905</v>
      </c>
      <c r="Q965" s="23"/>
      <c r="R965" s="26">
        <v>42003.833333333336</v>
      </c>
      <c r="S965" s="23">
        <v>950820</v>
      </c>
      <c r="T965" s="23" t="s">
        <v>280</v>
      </c>
      <c r="U965" s="23" t="s">
        <v>282</v>
      </c>
      <c r="V965" s="23" t="s">
        <v>1701</v>
      </c>
      <c r="W965" s="23">
        <v>42004</v>
      </c>
      <c r="X965" s="23" t="s">
        <v>181</v>
      </c>
      <c r="Y965" s="23"/>
      <c r="Z965" s="23">
        <v>950820</v>
      </c>
      <c r="AA965" s="23">
        <v>42004</v>
      </c>
      <c r="AB965" s="23">
        <v>950820</v>
      </c>
    </row>
    <row r="966" spans="1:28" x14ac:dyDescent="0.25">
      <c r="A966" s="23" t="s">
        <v>467</v>
      </c>
      <c r="B966" s="23">
        <v>200000001</v>
      </c>
      <c r="C966" s="26">
        <v>41858.603402777779</v>
      </c>
      <c r="D966" s="26">
        <v>41933.569456018522</v>
      </c>
      <c r="E966" s="26"/>
      <c r="F966" s="23">
        <v>0</v>
      </c>
      <c r="G966" s="23">
        <v>1</v>
      </c>
      <c r="H966" s="23">
        <v>200000000</v>
      </c>
      <c r="I966" s="23" t="s">
        <v>468</v>
      </c>
      <c r="J966" s="23">
        <v>200000000</v>
      </c>
      <c r="K966" s="23"/>
      <c r="L966" s="23" t="s">
        <v>467</v>
      </c>
      <c r="M966" s="23" t="s">
        <v>383</v>
      </c>
      <c r="N966" s="23" t="s">
        <v>469</v>
      </c>
      <c r="O966" s="23" t="s">
        <v>279</v>
      </c>
      <c r="P966" s="23" t="s">
        <v>470</v>
      </c>
      <c r="Q966" s="23"/>
      <c r="R966" s="26">
        <v>41819.833333333336</v>
      </c>
      <c r="S966" s="23">
        <v>17700</v>
      </c>
      <c r="T966" s="23" t="s">
        <v>280</v>
      </c>
      <c r="U966" s="23" t="s">
        <v>282</v>
      </c>
      <c r="V966" s="23" t="s">
        <v>1698</v>
      </c>
      <c r="W966" s="23">
        <v>41820</v>
      </c>
      <c r="X966" s="23" t="s">
        <v>181</v>
      </c>
      <c r="Y966" s="23"/>
      <c r="Z966" s="23">
        <v>17700</v>
      </c>
      <c r="AA966" s="23">
        <v>41820</v>
      </c>
      <c r="AB966" s="23">
        <v>17700</v>
      </c>
    </row>
    <row r="967" spans="1:28" x14ac:dyDescent="0.25">
      <c r="A967" s="23" t="s">
        <v>2268</v>
      </c>
      <c r="B967" s="23">
        <v>200000000</v>
      </c>
      <c r="C967" s="26">
        <v>41914.595092592594</v>
      </c>
      <c r="D967" s="26">
        <v>41933.542847222219</v>
      </c>
      <c r="E967" s="26"/>
      <c r="F967" s="23">
        <v>0</v>
      </c>
      <c r="G967" s="23">
        <v>1</v>
      </c>
      <c r="H967" s="23">
        <v>100000000</v>
      </c>
      <c r="I967" s="23" t="s">
        <v>2269</v>
      </c>
      <c r="J967" s="23">
        <v>200000001</v>
      </c>
      <c r="K967" s="23"/>
      <c r="L967" s="23" t="s">
        <v>2268</v>
      </c>
      <c r="M967" s="23" t="s">
        <v>2270</v>
      </c>
      <c r="N967" s="23" t="s">
        <v>1814</v>
      </c>
      <c r="O967" s="23" t="s">
        <v>1815</v>
      </c>
      <c r="P967" s="23" t="s">
        <v>2271</v>
      </c>
      <c r="Q967" s="23"/>
      <c r="R967" s="26">
        <v>41794.833333333336</v>
      </c>
      <c r="S967" s="23">
        <v>26892.02</v>
      </c>
      <c r="T967" s="23" t="s">
        <v>281</v>
      </c>
      <c r="U967" s="23" t="s">
        <v>283</v>
      </c>
      <c r="V967" s="23" t="s">
        <v>1701</v>
      </c>
      <c r="W967" s="23">
        <v>41795</v>
      </c>
      <c r="X967" s="23" t="s">
        <v>185</v>
      </c>
      <c r="Y967" s="23">
        <v>26892.02</v>
      </c>
      <c r="Z967" s="23"/>
      <c r="AA967" s="23">
        <v>41795</v>
      </c>
      <c r="AB967" s="23">
        <v>-26892.02</v>
      </c>
    </row>
    <row r="968" spans="1:28" x14ac:dyDescent="0.25">
      <c r="A968" s="23" t="s">
        <v>2166</v>
      </c>
      <c r="B968" s="23">
        <v>200000001</v>
      </c>
      <c r="C968" s="26">
        <v>41905.753912037035</v>
      </c>
      <c r="D968" s="26">
        <v>41933.569363425922</v>
      </c>
      <c r="E968" s="26"/>
      <c r="F968" s="23">
        <v>0</v>
      </c>
      <c r="G968" s="23">
        <v>1</v>
      </c>
      <c r="H968" s="23">
        <v>200000003</v>
      </c>
      <c r="I968" s="23" t="s">
        <v>2167</v>
      </c>
      <c r="J968" s="23">
        <v>200000000</v>
      </c>
      <c r="K968" s="23"/>
      <c r="L968" s="23" t="s">
        <v>2166</v>
      </c>
      <c r="M968" s="23" t="s">
        <v>2168</v>
      </c>
      <c r="N968" s="23" t="s">
        <v>436</v>
      </c>
      <c r="O968" s="23" t="s">
        <v>309</v>
      </c>
      <c r="P968" s="23" t="s">
        <v>2524</v>
      </c>
      <c r="Q968" s="23"/>
      <c r="R968" s="26">
        <v>41842.833333333336</v>
      </c>
      <c r="S968" s="23">
        <v>565442.31000000006</v>
      </c>
      <c r="T968" s="23" t="s">
        <v>280</v>
      </c>
      <c r="U968" s="23" t="s">
        <v>282</v>
      </c>
      <c r="V968" s="23" t="s">
        <v>1699</v>
      </c>
      <c r="W968" s="23">
        <v>41843</v>
      </c>
      <c r="X968" s="23" t="s">
        <v>181</v>
      </c>
      <c r="Y968" s="23"/>
      <c r="Z968" s="23">
        <v>565442.31000000006</v>
      </c>
      <c r="AA968" s="23">
        <v>41843</v>
      </c>
      <c r="AB968" s="23">
        <v>565442.31000000006</v>
      </c>
    </row>
    <row r="969" spans="1:28" x14ac:dyDescent="0.25">
      <c r="A969" s="23" t="s">
        <v>1071</v>
      </c>
      <c r="B969" s="23">
        <v>200000000</v>
      </c>
      <c r="C969" s="26">
        <v>41873.299803240741</v>
      </c>
      <c r="D969" s="26">
        <v>41933.542939814812</v>
      </c>
      <c r="E969" s="26"/>
      <c r="F969" s="23">
        <v>0</v>
      </c>
      <c r="G969" s="23">
        <v>1</v>
      </c>
      <c r="H969" s="23">
        <v>200000000</v>
      </c>
      <c r="I969" s="23" t="s">
        <v>1072</v>
      </c>
      <c r="J969" s="23">
        <v>200000001</v>
      </c>
      <c r="K969" s="23"/>
      <c r="L969" s="23" t="s">
        <v>1071</v>
      </c>
      <c r="M969" s="23" t="s">
        <v>1073</v>
      </c>
      <c r="N969" s="23" t="s">
        <v>395</v>
      </c>
      <c r="O969" s="23" t="s">
        <v>322</v>
      </c>
      <c r="P969" s="23" t="s">
        <v>1133</v>
      </c>
      <c r="Q969" s="23"/>
      <c r="R969" s="26">
        <v>41913.833333333336</v>
      </c>
      <c r="S969" s="23">
        <v>252740.73</v>
      </c>
      <c r="T969" s="23" t="s">
        <v>281</v>
      </c>
      <c r="U969" s="23" t="s">
        <v>283</v>
      </c>
      <c r="V969" s="23" t="s">
        <v>1698</v>
      </c>
      <c r="W969" s="23">
        <v>41914</v>
      </c>
      <c r="X969" s="23" t="s">
        <v>185</v>
      </c>
      <c r="Y969" s="23">
        <v>252740.73</v>
      </c>
      <c r="Z969" s="23"/>
      <c r="AA969" s="23">
        <v>41914</v>
      </c>
      <c r="AB969" s="23">
        <v>-252740.73</v>
      </c>
    </row>
    <row r="970" spans="1:28" x14ac:dyDescent="0.25">
      <c r="A970" s="23" t="s">
        <v>1847</v>
      </c>
      <c r="B970" s="23">
        <v>200000000</v>
      </c>
      <c r="C970" s="26">
        <v>41880.217453703706</v>
      </c>
      <c r="D970" s="26">
        <v>41933.543090277781</v>
      </c>
      <c r="E970" s="26"/>
      <c r="F970" s="23">
        <v>0</v>
      </c>
      <c r="G970" s="23">
        <v>1</v>
      </c>
      <c r="H970" s="23">
        <v>200000000</v>
      </c>
      <c r="I970" s="23" t="s">
        <v>1848</v>
      </c>
      <c r="J970" s="23">
        <v>200000001</v>
      </c>
      <c r="K970" s="23"/>
      <c r="L970" s="23" t="s">
        <v>1847</v>
      </c>
      <c r="M970" s="23" t="s">
        <v>1849</v>
      </c>
      <c r="N970" s="23" t="s">
        <v>1141</v>
      </c>
      <c r="O970" s="23" t="s">
        <v>1142</v>
      </c>
      <c r="P970" s="23" t="s">
        <v>1850</v>
      </c>
      <c r="Q970" s="23"/>
      <c r="R970" s="26">
        <v>41850.833333333336</v>
      </c>
      <c r="S970" s="23">
        <v>72210.02</v>
      </c>
      <c r="T970" s="23" t="s">
        <v>281</v>
      </c>
      <c r="U970" s="23" t="s">
        <v>283</v>
      </c>
      <c r="V970" s="23" t="s">
        <v>1698</v>
      </c>
      <c r="W970" s="23">
        <v>41851</v>
      </c>
      <c r="X970" s="23" t="s">
        <v>185</v>
      </c>
      <c r="Y970" s="23">
        <v>72210.02</v>
      </c>
      <c r="Z970" s="23"/>
      <c r="AA970" s="23">
        <v>41851</v>
      </c>
      <c r="AB970" s="23">
        <v>-72210.02</v>
      </c>
    </row>
    <row r="971" spans="1:28" x14ac:dyDescent="0.25">
      <c r="A971" s="23" t="s">
        <v>1390</v>
      </c>
      <c r="B971" s="23">
        <v>200000000</v>
      </c>
      <c r="C971" s="26">
        <v>41870.439722222225</v>
      </c>
      <c r="D971" s="26">
        <v>41933.542974537035</v>
      </c>
      <c r="E971" s="26"/>
      <c r="F971" s="23">
        <v>0</v>
      </c>
      <c r="G971" s="23">
        <v>1</v>
      </c>
      <c r="H971" s="23">
        <v>200000000</v>
      </c>
      <c r="I971" s="23" t="s">
        <v>1391</v>
      </c>
      <c r="J971" s="23">
        <v>200000001</v>
      </c>
      <c r="K971" s="23"/>
      <c r="L971" s="23" t="s">
        <v>1390</v>
      </c>
      <c r="M971" s="23" t="s">
        <v>417</v>
      </c>
      <c r="N971" s="23" t="s">
        <v>395</v>
      </c>
      <c r="O971" s="23" t="s">
        <v>322</v>
      </c>
      <c r="P971" s="23" t="s">
        <v>1405</v>
      </c>
      <c r="Q971" s="23"/>
      <c r="R971" s="26">
        <v>41707.833333333336</v>
      </c>
      <c r="S971" s="23">
        <v>451967</v>
      </c>
      <c r="T971" s="23" t="s">
        <v>281</v>
      </c>
      <c r="U971" s="23" t="s">
        <v>283</v>
      </c>
      <c r="V971" s="23" t="s">
        <v>1698</v>
      </c>
      <c r="W971" s="23">
        <v>41708</v>
      </c>
      <c r="X971" s="23" t="s">
        <v>185</v>
      </c>
      <c r="Y971" s="23">
        <v>451967</v>
      </c>
      <c r="Z971" s="23"/>
      <c r="AA971" s="23">
        <v>41708</v>
      </c>
      <c r="AB971" s="23">
        <v>-451967</v>
      </c>
    </row>
    <row r="972" spans="1:28" x14ac:dyDescent="0.25">
      <c r="A972" s="23" t="s">
        <v>3278</v>
      </c>
      <c r="B972" s="23">
        <v>200000000</v>
      </c>
      <c r="C972" s="26">
        <v>41942.295173611114</v>
      </c>
      <c r="D972" s="26">
        <v>41942.295173611114</v>
      </c>
      <c r="E972" s="26"/>
      <c r="F972" s="23">
        <v>0</v>
      </c>
      <c r="G972" s="23">
        <v>1</v>
      </c>
      <c r="H972" s="23">
        <v>200000003</v>
      </c>
      <c r="I972" s="23" t="s">
        <v>3279</v>
      </c>
      <c r="J972" s="23">
        <v>200000001</v>
      </c>
      <c r="K972" s="23"/>
      <c r="L972" s="23" t="s">
        <v>3278</v>
      </c>
      <c r="M972" s="23" t="s">
        <v>444</v>
      </c>
      <c r="N972" s="23" t="s">
        <v>395</v>
      </c>
      <c r="O972" s="23" t="s">
        <v>322</v>
      </c>
      <c r="P972" s="23" t="s">
        <v>3332</v>
      </c>
      <c r="Q972" s="23"/>
      <c r="R972" s="26">
        <v>41981.833333333336</v>
      </c>
      <c r="S972" s="23">
        <v>89235</v>
      </c>
      <c r="T972" s="23" t="s">
        <v>281</v>
      </c>
      <c r="U972" s="23" t="s">
        <v>283</v>
      </c>
      <c r="V972" s="23" t="s">
        <v>1699</v>
      </c>
      <c r="W972" s="23">
        <v>41982</v>
      </c>
      <c r="X972" s="23" t="s">
        <v>185</v>
      </c>
      <c r="Y972" s="23">
        <v>89235</v>
      </c>
      <c r="Z972" s="23"/>
      <c r="AA972" s="23">
        <v>41982</v>
      </c>
      <c r="AB972" s="23">
        <v>-89235</v>
      </c>
    </row>
    <row r="973" spans="1:28" x14ac:dyDescent="0.25">
      <c r="A973" s="23" t="s">
        <v>1064</v>
      </c>
      <c r="B973" s="23">
        <v>200000001</v>
      </c>
      <c r="C973" s="26">
        <v>41876.237222222226</v>
      </c>
      <c r="D973" s="26">
        <v>41933.569409722222</v>
      </c>
      <c r="E973" s="26"/>
      <c r="F973" s="23">
        <v>0</v>
      </c>
      <c r="G973" s="23">
        <v>1</v>
      </c>
      <c r="H973" s="23">
        <v>200000003</v>
      </c>
      <c r="I973" s="23" t="s">
        <v>1065</v>
      </c>
      <c r="J973" s="23">
        <v>200000000</v>
      </c>
      <c r="K973" s="23"/>
      <c r="L973" s="23" t="s">
        <v>1064</v>
      </c>
      <c r="M973" s="23" t="s">
        <v>1066</v>
      </c>
      <c r="N973" s="23" t="s">
        <v>436</v>
      </c>
      <c r="O973" s="23" t="s">
        <v>309</v>
      </c>
      <c r="P973" s="23" t="s">
        <v>1411</v>
      </c>
      <c r="Q973" s="23"/>
      <c r="R973" s="26">
        <v>41672.833333333336</v>
      </c>
      <c r="S973" s="23">
        <v>114374</v>
      </c>
      <c r="T973" s="23" t="s">
        <v>280</v>
      </c>
      <c r="U973" s="23" t="s">
        <v>282</v>
      </c>
      <c r="V973" s="23" t="s">
        <v>1699</v>
      </c>
      <c r="W973" s="23">
        <v>41673</v>
      </c>
      <c r="X973" s="23" t="s">
        <v>181</v>
      </c>
      <c r="Y973" s="23"/>
      <c r="Z973" s="23">
        <v>114374</v>
      </c>
      <c r="AA973" s="23">
        <v>41673</v>
      </c>
      <c r="AB973" s="23">
        <v>114374</v>
      </c>
    </row>
    <row r="974" spans="1:28" x14ac:dyDescent="0.25">
      <c r="A974" s="23" t="s">
        <v>907</v>
      </c>
      <c r="B974" s="23">
        <v>200000000</v>
      </c>
      <c r="C974" s="26">
        <v>41942.575312499997</v>
      </c>
      <c r="D974" s="26">
        <v>41942.575312499997</v>
      </c>
      <c r="E974" s="26"/>
      <c r="F974" s="23">
        <v>0</v>
      </c>
      <c r="G974" s="23">
        <v>1</v>
      </c>
      <c r="H974" s="23">
        <v>200000000</v>
      </c>
      <c r="I974" s="23" t="s">
        <v>1709</v>
      </c>
      <c r="J974" s="23">
        <v>200000001</v>
      </c>
      <c r="K974" s="23"/>
      <c r="L974" s="23" t="s">
        <v>907</v>
      </c>
      <c r="M974" s="23" t="s">
        <v>372</v>
      </c>
      <c r="N974" s="23" t="s">
        <v>395</v>
      </c>
      <c r="O974" s="23" t="s">
        <v>322</v>
      </c>
      <c r="P974" s="23" t="s">
        <v>3383</v>
      </c>
      <c r="Q974" s="23"/>
      <c r="R974" s="26">
        <v>41850.833333333336</v>
      </c>
      <c r="S974" s="23">
        <v>90519</v>
      </c>
      <c r="T974" s="23" t="s">
        <v>281</v>
      </c>
      <c r="U974" s="23" t="s">
        <v>283</v>
      </c>
      <c r="V974" s="23" t="s">
        <v>1698</v>
      </c>
      <c r="W974" s="23">
        <v>41851</v>
      </c>
      <c r="X974" s="23" t="s">
        <v>185</v>
      </c>
      <c r="Y974" s="23">
        <v>90519</v>
      </c>
      <c r="Z974" s="23"/>
      <c r="AA974" s="23">
        <v>41851</v>
      </c>
      <c r="AB974" s="23">
        <v>-90519</v>
      </c>
    </row>
    <row r="975" spans="1:28" x14ac:dyDescent="0.25">
      <c r="A975" s="23" t="s">
        <v>1357</v>
      </c>
      <c r="B975" s="23">
        <v>200000001</v>
      </c>
      <c r="C975" s="26">
        <v>41919.631192129629</v>
      </c>
      <c r="D975" s="26">
        <v>41933.569641203707</v>
      </c>
      <c r="E975" s="26"/>
      <c r="F975" s="23">
        <v>0</v>
      </c>
      <c r="G975" s="23">
        <v>1</v>
      </c>
      <c r="H975" s="23">
        <v>100000000</v>
      </c>
      <c r="I975" s="23" t="s">
        <v>1388</v>
      </c>
      <c r="J975" s="23">
        <v>200000000</v>
      </c>
      <c r="K975" s="23"/>
      <c r="L975" s="23" t="s">
        <v>1357</v>
      </c>
      <c r="M975" s="23" t="s">
        <v>1860</v>
      </c>
      <c r="N975" s="23" t="s">
        <v>1903</v>
      </c>
      <c r="O975" s="23" t="s">
        <v>1904</v>
      </c>
      <c r="P975" s="23" t="s">
        <v>2052</v>
      </c>
      <c r="Q975" s="23"/>
      <c r="R975" s="26">
        <v>41932.833333333336</v>
      </c>
      <c r="S975" s="23">
        <v>59745</v>
      </c>
      <c r="T975" s="23" t="s">
        <v>280</v>
      </c>
      <c r="U975" s="23" t="s">
        <v>282</v>
      </c>
      <c r="V975" s="23" t="s">
        <v>1701</v>
      </c>
      <c r="W975" s="23">
        <v>41933</v>
      </c>
      <c r="X975" s="23" t="s">
        <v>181</v>
      </c>
      <c r="Y975" s="23"/>
      <c r="Z975" s="23">
        <v>59745</v>
      </c>
      <c r="AA975" s="23">
        <v>41933</v>
      </c>
      <c r="AB975" s="23">
        <v>59745</v>
      </c>
    </row>
    <row r="976" spans="1:28" x14ac:dyDescent="0.25">
      <c r="A976" s="23" t="s">
        <v>2258</v>
      </c>
      <c r="B976" s="23">
        <v>200000001</v>
      </c>
      <c r="C976" s="26">
        <v>41915.608020833337</v>
      </c>
      <c r="D976" s="26">
        <v>41933.569328703707</v>
      </c>
      <c r="E976" s="26"/>
      <c r="F976" s="23">
        <v>0</v>
      </c>
      <c r="G976" s="23">
        <v>1</v>
      </c>
      <c r="H976" s="23">
        <v>200000000</v>
      </c>
      <c r="I976" s="23" t="s">
        <v>957</v>
      </c>
      <c r="J976" s="23">
        <v>200000000</v>
      </c>
      <c r="K976" s="23"/>
      <c r="L976" s="23" t="s">
        <v>2258</v>
      </c>
      <c r="M976" s="23" t="s">
        <v>2259</v>
      </c>
      <c r="N976" s="23" t="s">
        <v>770</v>
      </c>
      <c r="O976" s="23" t="s">
        <v>289</v>
      </c>
      <c r="P976" s="23" t="s">
        <v>2260</v>
      </c>
      <c r="Q976" s="23"/>
      <c r="R976" s="26">
        <v>41870.833333333336</v>
      </c>
      <c r="S976" s="23">
        <v>2950</v>
      </c>
      <c r="T976" s="23" t="s">
        <v>280</v>
      </c>
      <c r="U976" s="23" t="s">
        <v>282</v>
      </c>
      <c r="V976" s="23" t="s">
        <v>1698</v>
      </c>
      <c r="W976" s="23">
        <v>41871</v>
      </c>
      <c r="X976" s="23" t="s">
        <v>181</v>
      </c>
      <c r="Y976" s="23"/>
      <c r="Z976" s="23">
        <v>2950</v>
      </c>
      <c r="AA976" s="23">
        <v>41871</v>
      </c>
      <c r="AB976" s="23">
        <v>2950</v>
      </c>
    </row>
    <row r="977" spans="1:28" x14ac:dyDescent="0.25">
      <c r="A977" s="23" t="s">
        <v>3146</v>
      </c>
      <c r="B977" s="23">
        <v>200000000</v>
      </c>
      <c r="C977" s="26">
        <v>41957.375231481485</v>
      </c>
      <c r="D977" s="26">
        <v>41957.375231481485</v>
      </c>
      <c r="E977" s="26"/>
      <c r="F977" s="23">
        <v>0</v>
      </c>
      <c r="G977" s="23">
        <v>1</v>
      </c>
      <c r="H977" s="23">
        <v>100000000</v>
      </c>
      <c r="I977" s="23" t="s">
        <v>3147</v>
      </c>
      <c r="J977" s="23">
        <v>200000001</v>
      </c>
      <c r="K977" s="23"/>
      <c r="L977" s="23" t="s">
        <v>3146</v>
      </c>
      <c r="M977" s="23" t="s">
        <v>3148</v>
      </c>
      <c r="N977" s="23" t="s">
        <v>1800</v>
      </c>
      <c r="O977" s="23" t="s">
        <v>1801</v>
      </c>
      <c r="P977" s="23" t="s">
        <v>3538</v>
      </c>
      <c r="Q977" s="23"/>
      <c r="R977" s="26">
        <v>41994.833333333336</v>
      </c>
      <c r="S977" s="23">
        <v>207861</v>
      </c>
      <c r="T977" s="23" t="s">
        <v>281</v>
      </c>
      <c r="U977" s="23" t="s">
        <v>283</v>
      </c>
      <c r="V977" s="23" t="s">
        <v>1701</v>
      </c>
      <c r="W977" s="23">
        <v>41995</v>
      </c>
      <c r="X977" s="23" t="s">
        <v>185</v>
      </c>
      <c r="Y977" s="23">
        <v>207861</v>
      </c>
      <c r="Z977" s="23"/>
      <c r="AA977" s="23">
        <v>41995</v>
      </c>
      <c r="AB977" s="23">
        <v>-207861</v>
      </c>
    </row>
    <row r="978" spans="1:28" x14ac:dyDescent="0.25">
      <c r="A978" s="23" t="s">
        <v>2082</v>
      </c>
      <c r="B978" s="23">
        <v>200000001</v>
      </c>
      <c r="C978" s="26">
        <v>41905.746203703704</v>
      </c>
      <c r="D978" s="26">
        <v>41933.569363425922</v>
      </c>
      <c r="E978" s="26"/>
      <c r="F978" s="23">
        <v>0</v>
      </c>
      <c r="G978" s="23">
        <v>1</v>
      </c>
      <c r="H978" s="23">
        <v>200000003</v>
      </c>
      <c r="I978" s="23" t="s">
        <v>2083</v>
      </c>
      <c r="J978" s="23">
        <v>200000000</v>
      </c>
      <c r="K978" s="23"/>
      <c r="L978" s="23" t="s">
        <v>2082</v>
      </c>
      <c r="M978" s="23" t="s">
        <v>2084</v>
      </c>
      <c r="N978" s="23" t="s">
        <v>436</v>
      </c>
      <c r="O978" s="23" t="s">
        <v>309</v>
      </c>
      <c r="P978" s="23" t="s">
        <v>2085</v>
      </c>
      <c r="Q978" s="23"/>
      <c r="R978" s="26">
        <v>41835.833333333336</v>
      </c>
      <c r="S978" s="23">
        <v>172141.2</v>
      </c>
      <c r="T978" s="23" t="s">
        <v>280</v>
      </c>
      <c r="U978" s="23" t="s">
        <v>282</v>
      </c>
      <c r="V978" s="23" t="s">
        <v>1699</v>
      </c>
      <c r="W978" s="23">
        <v>41836</v>
      </c>
      <c r="X978" s="23" t="s">
        <v>181</v>
      </c>
      <c r="Y978" s="23"/>
      <c r="Z978" s="23">
        <v>172141.2</v>
      </c>
      <c r="AA978" s="23">
        <v>41836</v>
      </c>
      <c r="AB978" s="23">
        <v>172141.2</v>
      </c>
    </row>
    <row r="979" spans="1:28" x14ac:dyDescent="0.25">
      <c r="A979" s="23" t="s">
        <v>1398</v>
      </c>
      <c r="B979" s="23">
        <v>200000001</v>
      </c>
      <c r="C979" s="26">
        <v>41876.246168981481</v>
      </c>
      <c r="D979" s="26">
        <v>41933.569398148145</v>
      </c>
      <c r="E979" s="26"/>
      <c r="F979" s="23">
        <v>0</v>
      </c>
      <c r="G979" s="23">
        <v>1</v>
      </c>
      <c r="H979" s="23">
        <v>200000003</v>
      </c>
      <c r="I979" s="23" t="s">
        <v>1399</v>
      </c>
      <c r="J979" s="23">
        <v>200000000</v>
      </c>
      <c r="K979" s="23"/>
      <c r="L979" s="23" t="s">
        <v>1398</v>
      </c>
      <c r="M979" s="23" t="s">
        <v>1092</v>
      </c>
      <c r="N979" s="23" t="s">
        <v>436</v>
      </c>
      <c r="O979" s="23" t="s">
        <v>309</v>
      </c>
      <c r="P979" s="23" t="s">
        <v>1551</v>
      </c>
      <c r="Q979" s="23"/>
      <c r="R979" s="26">
        <v>41688.833333333336</v>
      </c>
      <c r="S979" s="23">
        <v>3354950.72</v>
      </c>
      <c r="T979" s="23" t="s">
        <v>280</v>
      </c>
      <c r="U979" s="23" t="s">
        <v>282</v>
      </c>
      <c r="V979" s="23" t="s">
        <v>1699</v>
      </c>
      <c r="W979" s="23">
        <v>41689</v>
      </c>
      <c r="X979" s="23" t="s">
        <v>181</v>
      </c>
      <c r="Y979" s="23"/>
      <c r="Z979" s="23">
        <v>3354950.72</v>
      </c>
      <c r="AA979" s="23">
        <v>41689</v>
      </c>
      <c r="AB979" s="23">
        <v>3354950.72</v>
      </c>
    </row>
    <row r="980" spans="1:28" x14ac:dyDescent="0.25">
      <c r="A980" s="23" t="s">
        <v>572</v>
      </c>
      <c r="B980" s="23">
        <v>200000000</v>
      </c>
      <c r="C980" s="26">
        <v>41845.487083333333</v>
      </c>
      <c r="D980" s="26">
        <v>41933.543020833335</v>
      </c>
      <c r="E980" s="26"/>
      <c r="F980" s="23">
        <v>0</v>
      </c>
      <c r="G980" s="23">
        <v>1</v>
      </c>
      <c r="H980" s="23">
        <v>200000000</v>
      </c>
      <c r="I980" s="23" t="s">
        <v>573</v>
      </c>
      <c r="J980" s="23">
        <v>200000001</v>
      </c>
      <c r="K980" s="23"/>
      <c r="L980" s="23" t="s">
        <v>572</v>
      </c>
      <c r="M980" s="23" t="s">
        <v>574</v>
      </c>
      <c r="N980" s="23" t="s">
        <v>536</v>
      </c>
      <c r="O980" s="23" t="s">
        <v>264</v>
      </c>
      <c r="P980" s="23" t="s">
        <v>879</v>
      </c>
      <c r="Q980" s="23"/>
      <c r="R980" s="26">
        <v>41882.833333333336</v>
      </c>
      <c r="S980" s="23">
        <v>286958</v>
      </c>
      <c r="T980" s="23" t="s">
        <v>281</v>
      </c>
      <c r="U980" s="23" t="s">
        <v>283</v>
      </c>
      <c r="V980" s="23" t="s">
        <v>1698</v>
      </c>
      <c r="W980" s="23">
        <v>41883</v>
      </c>
      <c r="X980" s="23" t="s">
        <v>185</v>
      </c>
      <c r="Y980" s="23">
        <v>286958</v>
      </c>
      <c r="Z980" s="23"/>
      <c r="AA980" s="23">
        <v>41883</v>
      </c>
      <c r="AB980" s="23">
        <v>-286958</v>
      </c>
    </row>
    <row r="981" spans="1:28" x14ac:dyDescent="0.25">
      <c r="A981" s="23" t="s">
        <v>680</v>
      </c>
      <c r="B981" s="23">
        <v>200000001</v>
      </c>
      <c r="C981" s="26">
        <v>41827.535462962966</v>
      </c>
      <c r="D981" s="26">
        <v>41933.569479166668</v>
      </c>
      <c r="E981" s="26"/>
      <c r="F981" s="23">
        <v>0</v>
      </c>
      <c r="G981" s="23">
        <v>1</v>
      </c>
      <c r="H981" s="23">
        <v>200000000</v>
      </c>
      <c r="I981" s="23" t="s">
        <v>2255</v>
      </c>
      <c r="J981" s="23">
        <v>200000000</v>
      </c>
      <c r="K981" s="23"/>
      <c r="L981" s="23" t="s">
        <v>680</v>
      </c>
      <c r="M981" s="23" t="s">
        <v>681</v>
      </c>
      <c r="N981" s="23" t="s">
        <v>946</v>
      </c>
      <c r="O981" s="23" t="s">
        <v>947</v>
      </c>
      <c r="P981" s="23" t="s">
        <v>874</v>
      </c>
      <c r="Q981" s="23"/>
      <c r="R981" s="26">
        <v>41830.833333333336</v>
      </c>
      <c r="S981" s="23">
        <v>537745</v>
      </c>
      <c r="T981" s="23" t="s">
        <v>280</v>
      </c>
      <c r="U981" s="23" t="s">
        <v>282</v>
      </c>
      <c r="V981" s="23" t="s">
        <v>1698</v>
      </c>
      <c r="W981" s="23">
        <v>41831</v>
      </c>
      <c r="X981" s="23" t="s">
        <v>181</v>
      </c>
      <c r="Y981" s="23"/>
      <c r="Z981" s="23">
        <v>537745</v>
      </c>
      <c r="AA981" s="23">
        <v>41831</v>
      </c>
      <c r="AB981" s="23">
        <v>537745</v>
      </c>
    </row>
    <row r="982" spans="1:28" x14ac:dyDescent="0.25">
      <c r="A982" s="23" t="s">
        <v>1553</v>
      </c>
      <c r="B982" s="23">
        <v>200000000</v>
      </c>
      <c r="C982" s="26">
        <v>41872.305104166669</v>
      </c>
      <c r="D982" s="26">
        <v>41933.543136574073</v>
      </c>
      <c r="E982" s="26"/>
      <c r="F982" s="23">
        <v>0</v>
      </c>
      <c r="G982" s="23">
        <v>1</v>
      </c>
      <c r="H982" s="23">
        <v>200000004</v>
      </c>
      <c r="I982" s="23" t="s">
        <v>1658</v>
      </c>
      <c r="J982" s="23">
        <v>200000001</v>
      </c>
      <c r="K982" s="23"/>
      <c r="L982" s="23" t="s">
        <v>1553</v>
      </c>
      <c r="M982" s="23" t="s">
        <v>1554</v>
      </c>
      <c r="N982" s="23" t="s">
        <v>390</v>
      </c>
      <c r="O982" s="23" t="s">
        <v>315</v>
      </c>
      <c r="P982" s="23" t="s">
        <v>1659</v>
      </c>
      <c r="Q982" s="23"/>
      <c r="R982" s="26">
        <v>41729.833333333336</v>
      </c>
      <c r="S982" s="23">
        <v>829794.36</v>
      </c>
      <c r="T982" s="23" t="s">
        <v>281</v>
      </c>
      <c r="U982" s="23" t="s">
        <v>283</v>
      </c>
      <c r="V982" s="23" t="s">
        <v>1700</v>
      </c>
      <c r="W982" s="23">
        <v>41730</v>
      </c>
      <c r="X982" s="23" t="s">
        <v>185</v>
      </c>
      <c r="Y982" s="23">
        <v>829794.36</v>
      </c>
      <c r="Z982" s="23"/>
      <c r="AA982" s="23">
        <v>41730</v>
      </c>
      <c r="AB982" s="23">
        <v>-829794.36</v>
      </c>
    </row>
    <row r="983" spans="1:28" x14ac:dyDescent="0.25">
      <c r="A983" s="23" t="s">
        <v>1025</v>
      </c>
      <c r="B983" s="23">
        <v>200000000</v>
      </c>
      <c r="C983" s="26">
        <v>41915.601678240739</v>
      </c>
      <c r="D983" s="26">
        <v>41933.543113425927</v>
      </c>
      <c r="E983" s="26"/>
      <c r="F983" s="23">
        <v>0</v>
      </c>
      <c r="G983" s="23">
        <v>1</v>
      </c>
      <c r="H983" s="23">
        <v>100000000</v>
      </c>
      <c r="I983" s="23" t="s">
        <v>1026</v>
      </c>
      <c r="J983" s="23">
        <v>200000001</v>
      </c>
      <c r="K983" s="23"/>
      <c r="L983" s="23" t="s">
        <v>1025</v>
      </c>
      <c r="M983" s="23" t="s">
        <v>1027</v>
      </c>
      <c r="N983" s="23" t="s">
        <v>1814</v>
      </c>
      <c r="O983" s="23" t="s">
        <v>1815</v>
      </c>
      <c r="P983" s="23" t="s">
        <v>2062</v>
      </c>
      <c r="Q983" s="23"/>
      <c r="R983" s="26">
        <v>41899.833333333336</v>
      </c>
      <c r="S983" s="23">
        <v>109732.57</v>
      </c>
      <c r="T983" s="23" t="s">
        <v>281</v>
      </c>
      <c r="U983" s="23" t="s">
        <v>283</v>
      </c>
      <c r="V983" s="23" t="s">
        <v>1701</v>
      </c>
      <c r="W983" s="23">
        <v>41900</v>
      </c>
      <c r="X983" s="23" t="s">
        <v>185</v>
      </c>
      <c r="Y983" s="23">
        <v>109732.57</v>
      </c>
      <c r="Z983" s="23"/>
      <c r="AA983" s="23">
        <v>41900</v>
      </c>
      <c r="AB983" s="23">
        <v>-109732.57</v>
      </c>
    </row>
    <row r="984" spans="1:28" x14ac:dyDescent="0.25">
      <c r="A984" s="23" t="s">
        <v>2268</v>
      </c>
      <c r="B984" s="23">
        <v>200000001</v>
      </c>
      <c r="C984" s="26">
        <v>41914.594687500001</v>
      </c>
      <c r="D984" s="26">
        <v>41933.569340277776</v>
      </c>
      <c r="E984" s="26"/>
      <c r="F984" s="23">
        <v>0</v>
      </c>
      <c r="G984" s="23">
        <v>1</v>
      </c>
      <c r="H984" s="23">
        <v>100000000</v>
      </c>
      <c r="I984" s="23" t="s">
        <v>2269</v>
      </c>
      <c r="J984" s="23">
        <v>200000000</v>
      </c>
      <c r="K984" s="23"/>
      <c r="L984" s="23" t="s">
        <v>2268</v>
      </c>
      <c r="M984" s="23" t="s">
        <v>2270</v>
      </c>
      <c r="N984" s="23" t="s">
        <v>447</v>
      </c>
      <c r="O984" s="23" t="s">
        <v>294</v>
      </c>
      <c r="P984" s="23" t="s">
        <v>2684</v>
      </c>
      <c r="Q984" s="23"/>
      <c r="R984" s="26">
        <v>41785.833333333336</v>
      </c>
      <c r="S984" s="23">
        <v>31452</v>
      </c>
      <c r="T984" s="23" t="s">
        <v>280</v>
      </c>
      <c r="U984" s="23" t="s">
        <v>282</v>
      </c>
      <c r="V984" s="23" t="s">
        <v>1701</v>
      </c>
      <c r="W984" s="23">
        <v>41786</v>
      </c>
      <c r="X984" s="23" t="s">
        <v>181</v>
      </c>
      <c r="Y984" s="23"/>
      <c r="Z984" s="23">
        <v>31452</v>
      </c>
      <c r="AA984" s="23">
        <v>41786</v>
      </c>
      <c r="AB984" s="23">
        <v>31452</v>
      </c>
    </row>
    <row r="985" spans="1:28" x14ac:dyDescent="0.25">
      <c r="A985" s="23" t="s">
        <v>2955</v>
      </c>
      <c r="B985" s="23">
        <v>200000001</v>
      </c>
      <c r="C985" s="26">
        <v>41942.536226851851</v>
      </c>
      <c r="D985" s="26">
        <v>41942.536226851851</v>
      </c>
      <c r="E985" s="26"/>
      <c r="F985" s="23">
        <v>0</v>
      </c>
      <c r="G985" s="23">
        <v>1</v>
      </c>
      <c r="H985" s="23">
        <v>200000003</v>
      </c>
      <c r="I985" s="23" t="s">
        <v>2956</v>
      </c>
      <c r="J985" s="23">
        <v>200000000</v>
      </c>
      <c r="K985" s="23"/>
      <c r="L985" s="23" t="s">
        <v>2955</v>
      </c>
      <c r="M985" s="23" t="s">
        <v>869</v>
      </c>
      <c r="N985" s="23" t="s">
        <v>870</v>
      </c>
      <c r="O985" s="23" t="s">
        <v>306</v>
      </c>
      <c r="P985" s="23" t="s">
        <v>2957</v>
      </c>
      <c r="Q985" s="23"/>
      <c r="R985" s="26">
        <v>41941.833333333336</v>
      </c>
      <c r="S985" s="23">
        <v>76500</v>
      </c>
      <c r="T985" s="23" t="s">
        <v>280</v>
      </c>
      <c r="U985" s="23" t="s">
        <v>282</v>
      </c>
      <c r="V985" s="23" t="s">
        <v>1699</v>
      </c>
      <c r="W985" s="23">
        <v>41942</v>
      </c>
      <c r="X985" s="23" t="s">
        <v>181</v>
      </c>
      <c r="Y985" s="23"/>
      <c r="Z985" s="23">
        <v>76500</v>
      </c>
      <c r="AA985" s="23">
        <v>41942</v>
      </c>
      <c r="AB985" s="23">
        <v>76500</v>
      </c>
    </row>
    <row r="986" spans="1:28" x14ac:dyDescent="0.25">
      <c r="A986" s="23" t="s">
        <v>671</v>
      </c>
      <c r="B986" s="23">
        <v>200000001</v>
      </c>
      <c r="C986" s="26">
        <v>41858.606817129628</v>
      </c>
      <c r="D986" s="26">
        <v>41933.569502314815</v>
      </c>
      <c r="E986" s="26"/>
      <c r="F986" s="23">
        <v>0</v>
      </c>
      <c r="G986" s="23">
        <v>1</v>
      </c>
      <c r="H986" s="23">
        <v>200000000</v>
      </c>
      <c r="I986" s="23"/>
      <c r="J986" s="23">
        <v>200000000</v>
      </c>
      <c r="K986" s="23"/>
      <c r="L986" s="23" t="s">
        <v>671</v>
      </c>
      <c r="M986" s="23" t="s">
        <v>672</v>
      </c>
      <c r="N986" s="23" t="s">
        <v>563</v>
      </c>
      <c r="O986" s="23" t="s">
        <v>335</v>
      </c>
      <c r="P986" s="23" t="s">
        <v>673</v>
      </c>
      <c r="Q986" s="23"/>
      <c r="R986" s="26">
        <v>41878.833333333336</v>
      </c>
      <c r="S986" s="23">
        <v>320000</v>
      </c>
      <c r="T986" s="23" t="s">
        <v>280</v>
      </c>
      <c r="U986" s="23" t="s">
        <v>282</v>
      </c>
      <c r="V986" s="23" t="s">
        <v>1698</v>
      </c>
      <c r="W986" s="23">
        <v>41879</v>
      </c>
      <c r="X986" s="23" t="s">
        <v>181</v>
      </c>
      <c r="Y986" s="23"/>
      <c r="Z986" s="23">
        <v>320000</v>
      </c>
      <c r="AA986" s="23">
        <v>41879</v>
      </c>
      <c r="AB986" s="23">
        <v>320000</v>
      </c>
    </row>
    <row r="987" spans="1:28" x14ac:dyDescent="0.25">
      <c r="A987" s="23" t="s">
        <v>2224</v>
      </c>
      <c r="B987" s="23">
        <v>200000005</v>
      </c>
      <c r="C987" s="26">
        <v>41919.573807870373</v>
      </c>
      <c r="D987" s="26">
        <v>41933.569340277776</v>
      </c>
      <c r="E987" s="26"/>
      <c r="F987" s="23">
        <v>0</v>
      </c>
      <c r="G987" s="23">
        <v>1</v>
      </c>
      <c r="H987" s="23">
        <v>200000006</v>
      </c>
      <c r="I987" s="23" t="s">
        <v>2225</v>
      </c>
      <c r="J987" s="23">
        <v>200000000</v>
      </c>
      <c r="K987" s="23"/>
      <c r="L987" s="23" t="s">
        <v>2224</v>
      </c>
      <c r="M987" s="23" t="s">
        <v>383</v>
      </c>
      <c r="N987" s="23" t="s">
        <v>2456</v>
      </c>
      <c r="O987" s="23" t="s">
        <v>2457</v>
      </c>
      <c r="P987" s="23" t="s">
        <v>2574</v>
      </c>
      <c r="Q987" s="23"/>
      <c r="R987" s="26">
        <v>41759.833333333336</v>
      </c>
      <c r="S987" s="23">
        <v>442800</v>
      </c>
      <c r="T987" s="23" t="s">
        <v>280</v>
      </c>
      <c r="U987" s="23" t="s">
        <v>1703</v>
      </c>
      <c r="V987" s="23" t="s">
        <v>1706</v>
      </c>
      <c r="W987" s="23">
        <v>41760</v>
      </c>
      <c r="X987" s="23" t="s">
        <v>1694</v>
      </c>
      <c r="Y987" s="23"/>
      <c r="Z987" s="23">
        <v>398520</v>
      </c>
      <c r="AA987" s="23">
        <v>41760</v>
      </c>
      <c r="AB987" s="23">
        <v>442800</v>
      </c>
    </row>
    <row r="988" spans="1:28" x14ac:dyDescent="0.25">
      <c r="A988" s="23" t="s">
        <v>2469</v>
      </c>
      <c r="B988" s="23">
        <v>200000001</v>
      </c>
      <c r="C988" s="26">
        <v>41953.231134259258</v>
      </c>
      <c r="D988" s="26">
        <v>41953.232164351852</v>
      </c>
      <c r="E988" s="26"/>
      <c r="F988" s="23">
        <v>0</v>
      </c>
      <c r="G988" s="23">
        <v>1</v>
      </c>
      <c r="H988" s="23">
        <v>100000000</v>
      </c>
      <c r="I988" s="23" t="s">
        <v>2470</v>
      </c>
      <c r="J988" s="23">
        <v>200000000</v>
      </c>
      <c r="K988" s="23"/>
      <c r="L988" s="23" t="s">
        <v>2469</v>
      </c>
      <c r="M988" s="23" t="s">
        <v>2471</v>
      </c>
      <c r="N988" s="23" t="s">
        <v>1903</v>
      </c>
      <c r="O988" s="23" t="s">
        <v>1904</v>
      </c>
      <c r="P988" s="23" t="s">
        <v>3257</v>
      </c>
      <c r="Q988" s="23"/>
      <c r="R988" s="26">
        <v>41987.833333333336</v>
      </c>
      <c r="S988" s="23">
        <v>1248240</v>
      </c>
      <c r="T988" s="23" t="s">
        <v>280</v>
      </c>
      <c r="U988" s="23" t="s">
        <v>282</v>
      </c>
      <c r="V988" s="23" t="s">
        <v>1701</v>
      </c>
      <c r="W988" s="23">
        <v>41988</v>
      </c>
      <c r="X988" s="23" t="s">
        <v>181</v>
      </c>
      <c r="Y988" s="23"/>
      <c r="Z988" s="23">
        <v>1248240</v>
      </c>
      <c r="AA988" s="23">
        <v>41988</v>
      </c>
      <c r="AB988" s="23">
        <v>1248240</v>
      </c>
    </row>
    <row r="989" spans="1:28" x14ac:dyDescent="0.25">
      <c r="A989" s="23" t="s">
        <v>3465</v>
      </c>
      <c r="B989" s="23">
        <v>200000000</v>
      </c>
      <c r="C989" s="26">
        <v>41956.603796296295</v>
      </c>
      <c r="D989" s="26">
        <v>41956.603796296295</v>
      </c>
      <c r="E989" s="26"/>
      <c r="F989" s="23">
        <v>0</v>
      </c>
      <c r="G989" s="23">
        <v>1</v>
      </c>
      <c r="H989" s="23">
        <v>200000000</v>
      </c>
      <c r="I989" s="23" t="s">
        <v>3466</v>
      </c>
      <c r="J989" s="23">
        <v>200000001</v>
      </c>
      <c r="K989" s="23"/>
      <c r="L989" s="23" t="s">
        <v>3465</v>
      </c>
      <c r="M989" s="23" t="s">
        <v>3467</v>
      </c>
      <c r="N989" s="23" t="s">
        <v>1749</v>
      </c>
      <c r="O989" s="23" t="s">
        <v>1750</v>
      </c>
      <c r="P989" s="23" t="s">
        <v>3490</v>
      </c>
      <c r="Q989" s="23"/>
      <c r="R989" s="26">
        <v>41981.833333333336</v>
      </c>
      <c r="S989" s="23">
        <v>55670.3</v>
      </c>
      <c r="T989" s="23" t="s">
        <v>281</v>
      </c>
      <c r="U989" s="23" t="s">
        <v>283</v>
      </c>
      <c r="V989" s="23" t="s">
        <v>1698</v>
      </c>
      <c r="W989" s="23">
        <v>41982</v>
      </c>
      <c r="X989" s="23" t="s">
        <v>185</v>
      </c>
      <c r="Y989" s="23">
        <v>55670.3</v>
      </c>
      <c r="Z989" s="23"/>
      <c r="AA989" s="23">
        <v>41982</v>
      </c>
      <c r="AB989" s="23">
        <v>-55670.3</v>
      </c>
    </row>
    <row r="990" spans="1:28" x14ac:dyDescent="0.25">
      <c r="A990" s="23" t="s">
        <v>614</v>
      </c>
      <c r="B990" s="23">
        <v>200000000</v>
      </c>
      <c r="C990" s="26">
        <v>41856.448645833334</v>
      </c>
      <c r="D990" s="26">
        <v>41933.54314814815</v>
      </c>
      <c r="E990" s="26"/>
      <c r="F990" s="23">
        <v>0</v>
      </c>
      <c r="G990" s="23">
        <v>1</v>
      </c>
      <c r="H990" s="23">
        <v>200000003</v>
      </c>
      <c r="I990" s="23" t="s">
        <v>615</v>
      </c>
      <c r="J990" s="23">
        <v>200000001</v>
      </c>
      <c r="K990" s="23"/>
      <c r="L990" s="23" t="s">
        <v>614</v>
      </c>
      <c r="M990" s="23" t="s">
        <v>616</v>
      </c>
      <c r="N990" s="23" t="s">
        <v>617</v>
      </c>
      <c r="O990" s="23" t="s">
        <v>324</v>
      </c>
      <c r="P990" s="23" t="s">
        <v>618</v>
      </c>
      <c r="Q990" s="23"/>
      <c r="R990" s="26"/>
      <c r="S990" s="23">
        <v>431592.48</v>
      </c>
      <c r="T990" s="23" t="s">
        <v>281</v>
      </c>
      <c r="U990" s="23" t="s">
        <v>283</v>
      </c>
      <c r="V990" s="23" t="s">
        <v>1699</v>
      </c>
      <c r="W990" s="23"/>
      <c r="X990" s="23" t="s">
        <v>185</v>
      </c>
      <c r="Y990" s="23">
        <v>431592.48</v>
      </c>
      <c r="Z990" s="23"/>
      <c r="AA990" s="23"/>
      <c r="AB990" s="23">
        <v>-431592.48</v>
      </c>
    </row>
    <row r="991" spans="1:28" x14ac:dyDescent="0.25">
      <c r="A991" s="23" t="s">
        <v>427</v>
      </c>
      <c r="B991" s="23">
        <v>200000001</v>
      </c>
      <c r="C991" s="26">
        <v>41855.409675925926</v>
      </c>
      <c r="D991" s="26">
        <v>41933.569479166668</v>
      </c>
      <c r="E991" s="26"/>
      <c r="F991" s="23">
        <v>0</v>
      </c>
      <c r="G991" s="23">
        <v>1</v>
      </c>
      <c r="H991" s="23">
        <v>200000003</v>
      </c>
      <c r="I991" s="23" t="s">
        <v>428</v>
      </c>
      <c r="J991" s="23">
        <v>200000000</v>
      </c>
      <c r="K991" s="23"/>
      <c r="L991" s="23" t="s">
        <v>427</v>
      </c>
      <c r="M991" s="23" t="s">
        <v>429</v>
      </c>
      <c r="N991" s="23" t="s">
        <v>890</v>
      </c>
      <c r="O991" s="23" t="s">
        <v>302</v>
      </c>
      <c r="P991" s="23" t="s">
        <v>891</v>
      </c>
      <c r="Q991" s="23">
        <v>20</v>
      </c>
      <c r="R991" s="26">
        <v>41844.833333333336</v>
      </c>
      <c r="S991" s="23">
        <v>82650</v>
      </c>
      <c r="T991" s="23" t="s">
        <v>280</v>
      </c>
      <c r="U991" s="23" t="s">
        <v>282</v>
      </c>
      <c r="V991" s="23" t="s">
        <v>1699</v>
      </c>
      <c r="W991" s="23">
        <v>41845</v>
      </c>
      <c r="X991" s="23" t="s">
        <v>181</v>
      </c>
      <c r="Y991" s="23"/>
      <c r="Z991" s="23">
        <v>82650</v>
      </c>
      <c r="AA991" s="23">
        <v>41845</v>
      </c>
      <c r="AB991" s="23">
        <v>82650</v>
      </c>
    </row>
    <row r="992" spans="1:28" x14ac:dyDescent="0.25">
      <c r="A992" s="23" t="s">
        <v>1461</v>
      </c>
      <c r="B992" s="23">
        <v>200000000</v>
      </c>
      <c r="C992" s="26">
        <v>41870.508067129631</v>
      </c>
      <c r="D992" s="26">
        <v>41933.54314814815</v>
      </c>
      <c r="E992" s="26"/>
      <c r="F992" s="23">
        <v>0</v>
      </c>
      <c r="G992" s="23">
        <v>1</v>
      </c>
      <c r="H992" s="23">
        <v>200000003</v>
      </c>
      <c r="I992" s="23" t="s">
        <v>1462</v>
      </c>
      <c r="J992" s="23">
        <v>200000001</v>
      </c>
      <c r="K992" s="23"/>
      <c r="L992" s="23" t="s">
        <v>1461</v>
      </c>
      <c r="M992" s="23" t="s">
        <v>1463</v>
      </c>
      <c r="N992" s="23" t="s">
        <v>406</v>
      </c>
      <c r="O992" s="23" t="s">
        <v>253</v>
      </c>
      <c r="P992" s="23" t="s">
        <v>1677</v>
      </c>
      <c r="Q992" s="23"/>
      <c r="R992" s="26">
        <v>41883.833333333336</v>
      </c>
      <c r="S992" s="23">
        <v>647550</v>
      </c>
      <c r="T992" s="23" t="s">
        <v>281</v>
      </c>
      <c r="U992" s="23" t="s">
        <v>283</v>
      </c>
      <c r="V992" s="23" t="s">
        <v>1699</v>
      </c>
      <c r="W992" s="23">
        <v>41884</v>
      </c>
      <c r="X992" s="23" t="s">
        <v>185</v>
      </c>
      <c r="Y992" s="23">
        <v>647550</v>
      </c>
      <c r="Z992" s="23"/>
      <c r="AA992" s="23">
        <v>41884</v>
      </c>
      <c r="AB992" s="23">
        <v>-647550</v>
      </c>
    </row>
    <row r="993" spans="1:28" x14ac:dyDescent="0.25">
      <c r="A993" s="23" t="s">
        <v>1041</v>
      </c>
      <c r="B993" s="23">
        <v>200000000</v>
      </c>
      <c r="C993" s="26">
        <v>41936.320393518516</v>
      </c>
      <c r="D993" s="26">
        <v>41936.320393518516</v>
      </c>
      <c r="E993" s="26"/>
      <c r="F993" s="23">
        <v>0</v>
      </c>
      <c r="G993" s="23">
        <v>1</v>
      </c>
      <c r="H993" s="23">
        <v>200000000</v>
      </c>
      <c r="I993" s="23" t="s">
        <v>1042</v>
      </c>
      <c r="J993" s="23">
        <v>200000001</v>
      </c>
      <c r="K993" s="23"/>
      <c r="L993" s="23" t="s">
        <v>1041</v>
      </c>
      <c r="M993" s="23" t="s">
        <v>1043</v>
      </c>
      <c r="N993" s="23" t="s">
        <v>530</v>
      </c>
      <c r="O993" s="23" t="s">
        <v>293</v>
      </c>
      <c r="P993" s="23" t="s">
        <v>3106</v>
      </c>
      <c r="Q993" s="23"/>
      <c r="R993" s="26">
        <v>41939.833333333336</v>
      </c>
      <c r="S993" s="23">
        <v>2982876.74</v>
      </c>
      <c r="T993" s="23" t="s">
        <v>281</v>
      </c>
      <c r="U993" s="23" t="s">
        <v>283</v>
      </c>
      <c r="V993" s="23" t="s">
        <v>1698</v>
      </c>
      <c r="W993" s="23">
        <v>41940</v>
      </c>
      <c r="X993" s="23" t="s">
        <v>185</v>
      </c>
      <c r="Y993" s="23">
        <v>2982876.74</v>
      </c>
      <c r="Z993" s="23"/>
      <c r="AA993" s="23">
        <v>41940</v>
      </c>
      <c r="AB993" s="23">
        <v>-2982876.74</v>
      </c>
    </row>
    <row r="994" spans="1:28" x14ac:dyDescent="0.25">
      <c r="A994" s="23" t="s">
        <v>2161</v>
      </c>
      <c r="B994" s="23">
        <v>200000001</v>
      </c>
      <c r="C994" s="26">
        <v>41905.859826388885</v>
      </c>
      <c r="D994" s="26">
        <v>41933.569351851853</v>
      </c>
      <c r="E994" s="26"/>
      <c r="F994" s="23">
        <v>0</v>
      </c>
      <c r="G994" s="23">
        <v>1</v>
      </c>
      <c r="H994" s="23">
        <v>200000003</v>
      </c>
      <c r="I994" s="23" t="s">
        <v>2162</v>
      </c>
      <c r="J994" s="23">
        <v>200000000</v>
      </c>
      <c r="K994" s="23"/>
      <c r="L994" s="23" t="s">
        <v>2161</v>
      </c>
      <c r="M994" s="23" t="s">
        <v>2163</v>
      </c>
      <c r="N994" s="23" t="s">
        <v>436</v>
      </c>
      <c r="O994" s="23" t="s">
        <v>309</v>
      </c>
      <c r="P994" s="23" t="s">
        <v>2164</v>
      </c>
      <c r="Q994" s="23"/>
      <c r="R994" s="26">
        <v>41900.833333333336</v>
      </c>
      <c r="S994" s="23">
        <v>246400</v>
      </c>
      <c r="T994" s="23" t="s">
        <v>280</v>
      </c>
      <c r="U994" s="23" t="s">
        <v>282</v>
      </c>
      <c r="V994" s="23" t="s">
        <v>1699</v>
      </c>
      <c r="W994" s="23">
        <v>41901</v>
      </c>
      <c r="X994" s="23" t="s">
        <v>181</v>
      </c>
      <c r="Y994" s="23"/>
      <c r="Z994" s="23">
        <v>246400</v>
      </c>
      <c r="AA994" s="23">
        <v>41901</v>
      </c>
      <c r="AB994" s="23">
        <v>246400</v>
      </c>
    </row>
    <row r="995" spans="1:28" x14ac:dyDescent="0.25">
      <c r="A995" s="23" t="s">
        <v>523</v>
      </c>
      <c r="B995" s="23">
        <v>200000001</v>
      </c>
      <c r="C995" s="26">
        <v>41863.276712962965</v>
      </c>
      <c r="D995" s="26">
        <v>41933.56958333333</v>
      </c>
      <c r="E995" s="26"/>
      <c r="F995" s="23">
        <v>0</v>
      </c>
      <c r="G995" s="23">
        <v>1</v>
      </c>
      <c r="H995" s="23">
        <v>200000000</v>
      </c>
      <c r="I995" s="23" t="s">
        <v>1962</v>
      </c>
      <c r="J995" s="23">
        <v>200000000</v>
      </c>
      <c r="K995" s="23"/>
      <c r="L995" s="23" t="s">
        <v>523</v>
      </c>
      <c r="M995" s="23" t="s">
        <v>524</v>
      </c>
      <c r="N995" s="23" t="s">
        <v>525</v>
      </c>
      <c r="O995" s="23" t="s">
        <v>332</v>
      </c>
      <c r="P995" s="23" t="s">
        <v>994</v>
      </c>
      <c r="Q995" s="23">
        <v>20</v>
      </c>
      <c r="R995" s="26">
        <v>41862.833333333336</v>
      </c>
      <c r="S995" s="23">
        <v>2915688</v>
      </c>
      <c r="T995" s="23" t="s">
        <v>280</v>
      </c>
      <c r="U995" s="23" t="s">
        <v>282</v>
      </c>
      <c r="V995" s="23" t="s">
        <v>1698</v>
      </c>
      <c r="W995" s="23">
        <v>41863</v>
      </c>
      <c r="X995" s="23" t="s">
        <v>181</v>
      </c>
      <c r="Y995" s="23"/>
      <c r="Z995" s="23">
        <v>2915688</v>
      </c>
      <c r="AA995" s="23">
        <v>41863</v>
      </c>
      <c r="AB995" s="23">
        <v>2915688</v>
      </c>
    </row>
    <row r="996" spans="1:28" x14ac:dyDescent="0.25">
      <c r="A996" s="23" t="s">
        <v>2151</v>
      </c>
      <c r="B996" s="23">
        <v>200000003</v>
      </c>
      <c r="C996" s="26">
        <v>41915.189085648148</v>
      </c>
      <c r="D996" s="26">
        <v>41933.569340277776</v>
      </c>
      <c r="E996" s="26"/>
      <c r="F996" s="23">
        <v>0</v>
      </c>
      <c r="G996" s="23">
        <v>1</v>
      </c>
      <c r="H996" s="23">
        <v>200000000</v>
      </c>
      <c r="I996" s="23" t="s">
        <v>2152</v>
      </c>
      <c r="J996" s="23">
        <v>200000001</v>
      </c>
      <c r="K996" s="23"/>
      <c r="L996" s="23" t="s">
        <v>2151</v>
      </c>
      <c r="M996" s="23" t="s">
        <v>2153</v>
      </c>
      <c r="N996" s="23" t="s">
        <v>946</v>
      </c>
      <c r="O996" s="23" t="s">
        <v>947</v>
      </c>
      <c r="P996" s="23" t="s">
        <v>2154</v>
      </c>
      <c r="Q996" s="23"/>
      <c r="R996" s="26">
        <v>41841.833333333336</v>
      </c>
      <c r="S996" s="23">
        <v>2800</v>
      </c>
      <c r="T996" s="23" t="s">
        <v>281</v>
      </c>
      <c r="U996" s="23" t="s">
        <v>284</v>
      </c>
      <c r="V996" s="23" t="s">
        <v>1698</v>
      </c>
      <c r="W996" s="23">
        <v>41842</v>
      </c>
      <c r="X996" s="23" t="s">
        <v>192</v>
      </c>
      <c r="Y996" s="23">
        <v>2800</v>
      </c>
      <c r="Z996" s="23"/>
      <c r="AA996" s="23">
        <v>41842</v>
      </c>
      <c r="AB996" s="23">
        <v>-2800</v>
      </c>
    </row>
    <row r="997" spans="1:28" x14ac:dyDescent="0.25">
      <c r="A997" s="23" t="s">
        <v>388</v>
      </c>
      <c r="B997" s="23">
        <v>200000001</v>
      </c>
      <c r="C997" s="26">
        <v>41855.276284722226</v>
      </c>
      <c r="D997" s="26">
        <v>41933.569467592592</v>
      </c>
      <c r="E997" s="26"/>
      <c r="F997" s="23">
        <v>0</v>
      </c>
      <c r="G997" s="23">
        <v>1</v>
      </c>
      <c r="H997" s="23">
        <v>200000003</v>
      </c>
      <c r="I997" s="23" t="s">
        <v>448</v>
      </c>
      <c r="J997" s="23">
        <v>200000000</v>
      </c>
      <c r="K997" s="23"/>
      <c r="L997" s="23" t="s">
        <v>388</v>
      </c>
      <c r="M997" s="23" t="s">
        <v>389</v>
      </c>
      <c r="N997" s="23" t="s">
        <v>937</v>
      </c>
      <c r="O997" s="23" t="s">
        <v>300</v>
      </c>
      <c r="P997" s="23" t="s">
        <v>940</v>
      </c>
      <c r="Q997" s="23">
        <v>100</v>
      </c>
      <c r="R997" s="26">
        <v>41851.833333333336</v>
      </c>
      <c r="S997" s="23">
        <v>1818289.59</v>
      </c>
      <c r="T997" s="23" t="s">
        <v>280</v>
      </c>
      <c r="U997" s="23" t="s">
        <v>282</v>
      </c>
      <c r="V997" s="23" t="s">
        <v>1699</v>
      </c>
      <c r="W997" s="23">
        <v>41852</v>
      </c>
      <c r="X997" s="23" t="s">
        <v>181</v>
      </c>
      <c r="Y997" s="23"/>
      <c r="Z997" s="23">
        <v>1818289.59</v>
      </c>
      <c r="AA997" s="23">
        <v>41852</v>
      </c>
      <c r="AB997" s="23">
        <v>1818289.59</v>
      </c>
    </row>
    <row r="998" spans="1:28" x14ac:dyDescent="0.25">
      <c r="A998" s="23" t="s">
        <v>590</v>
      </c>
      <c r="B998" s="23">
        <v>200000002</v>
      </c>
      <c r="C998" s="26">
        <v>41850.391030092593</v>
      </c>
      <c r="D998" s="26">
        <v>41933.569467592592</v>
      </c>
      <c r="E998" s="26"/>
      <c r="F998" s="23">
        <v>0</v>
      </c>
      <c r="G998" s="23">
        <v>1</v>
      </c>
      <c r="H998" s="23">
        <v>200000000</v>
      </c>
      <c r="I998" s="23" t="s">
        <v>591</v>
      </c>
      <c r="J998" s="23">
        <v>200000001</v>
      </c>
      <c r="K998" s="23"/>
      <c r="L998" s="23" t="s">
        <v>590</v>
      </c>
      <c r="M998" s="23" t="s">
        <v>592</v>
      </c>
      <c r="N998" s="23" t="s">
        <v>593</v>
      </c>
      <c r="O998" s="23" t="s">
        <v>329</v>
      </c>
      <c r="P998" s="23" t="s">
        <v>741</v>
      </c>
      <c r="Q998" s="23"/>
      <c r="R998" s="26">
        <v>41850.833333333336</v>
      </c>
      <c r="S998" s="23">
        <v>2000</v>
      </c>
      <c r="T998" s="23" t="s">
        <v>281</v>
      </c>
      <c r="U998" s="23" t="s">
        <v>3593</v>
      </c>
      <c r="V998" s="23" t="s">
        <v>1698</v>
      </c>
      <c r="W998" s="23">
        <v>41851</v>
      </c>
      <c r="X998" s="23" t="s">
        <v>274</v>
      </c>
      <c r="Y998" s="23">
        <v>2000</v>
      </c>
      <c r="Z998" s="23"/>
      <c r="AA998" s="23">
        <v>41851</v>
      </c>
      <c r="AB998" s="23">
        <v>-2000</v>
      </c>
    </row>
    <row r="999" spans="1:28" x14ac:dyDescent="0.25">
      <c r="A999" s="23" t="s">
        <v>1144</v>
      </c>
      <c r="B999" s="23">
        <v>200000001</v>
      </c>
      <c r="C999" s="26">
        <v>41870.445949074077</v>
      </c>
      <c r="D999" s="26">
        <v>41933.569432870368</v>
      </c>
      <c r="E999" s="26"/>
      <c r="F999" s="23">
        <v>0</v>
      </c>
      <c r="G999" s="23">
        <v>1</v>
      </c>
      <c r="H999" s="23">
        <v>200000000</v>
      </c>
      <c r="I999" s="23" t="s">
        <v>1145</v>
      </c>
      <c r="J999" s="23">
        <v>200000000</v>
      </c>
      <c r="K999" s="23"/>
      <c r="L999" s="23" t="s">
        <v>1144</v>
      </c>
      <c r="M999" s="23" t="s">
        <v>1146</v>
      </c>
      <c r="N999" s="23" t="s">
        <v>373</v>
      </c>
      <c r="O999" s="23" t="s">
        <v>337</v>
      </c>
      <c r="P999" s="23" t="s">
        <v>1147</v>
      </c>
      <c r="Q999" s="23"/>
      <c r="R999" s="26">
        <v>41661.833333333336</v>
      </c>
      <c r="S999" s="23">
        <v>53100</v>
      </c>
      <c r="T999" s="23" t="s">
        <v>280</v>
      </c>
      <c r="U999" s="23" t="s">
        <v>282</v>
      </c>
      <c r="V999" s="23" t="s">
        <v>1698</v>
      </c>
      <c r="W999" s="23">
        <v>41662</v>
      </c>
      <c r="X999" s="23" t="s">
        <v>181</v>
      </c>
      <c r="Y999" s="23"/>
      <c r="Z999" s="23">
        <v>53100</v>
      </c>
      <c r="AA999" s="23">
        <v>41662</v>
      </c>
      <c r="AB999" s="23">
        <v>53100</v>
      </c>
    </row>
    <row r="1000" spans="1:28" x14ac:dyDescent="0.25">
      <c r="A1000" s="23" t="s">
        <v>2014</v>
      </c>
      <c r="B1000" s="23">
        <v>200000000</v>
      </c>
      <c r="C1000" s="26">
        <v>41890.492812500001</v>
      </c>
      <c r="D1000" s="26">
        <v>41933.542905092596</v>
      </c>
      <c r="E1000" s="26"/>
      <c r="F1000" s="23">
        <v>0</v>
      </c>
      <c r="G1000" s="23">
        <v>1</v>
      </c>
      <c r="H1000" s="23">
        <v>200000000</v>
      </c>
      <c r="I1000" s="23" t="s">
        <v>2015</v>
      </c>
      <c r="J1000" s="23">
        <v>200000001</v>
      </c>
      <c r="K1000" s="23"/>
      <c r="L1000" s="23" t="s">
        <v>2014</v>
      </c>
      <c r="M1000" s="23" t="s">
        <v>2016</v>
      </c>
      <c r="N1000" s="23" t="s">
        <v>490</v>
      </c>
      <c r="O1000" s="23" t="s">
        <v>321</v>
      </c>
      <c r="P1000" s="23" t="s">
        <v>2739</v>
      </c>
      <c r="Q1000" s="23"/>
      <c r="R1000" s="26"/>
      <c r="S1000" s="23">
        <v>172452</v>
      </c>
      <c r="T1000" s="23" t="s">
        <v>281</v>
      </c>
      <c r="U1000" s="23" t="s">
        <v>283</v>
      </c>
      <c r="V1000" s="23" t="s">
        <v>1698</v>
      </c>
      <c r="W1000" s="23"/>
      <c r="X1000" s="23" t="s">
        <v>185</v>
      </c>
      <c r="Y1000" s="23">
        <v>172452</v>
      </c>
      <c r="Z1000" s="23"/>
      <c r="AA1000" s="23"/>
      <c r="AB1000" s="23">
        <v>-172452</v>
      </c>
    </row>
    <row r="1001" spans="1:28" x14ac:dyDescent="0.25">
      <c r="A1001" s="23" t="s">
        <v>2608</v>
      </c>
      <c r="B1001" s="23">
        <v>200000000</v>
      </c>
      <c r="C1001" s="26">
        <v>41905.876018518517</v>
      </c>
      <c r="D1001" s="26">
        <v>41933.542870370373</v>
      </c>
      <c r="E1001" s="26"/>
      <c r="F1001" s="23">
        <v>0</v>
      </c>
      <c r="G1001" s="23">
        <v>1</v>
      </c>
      <c r="H1001" s="23">
        <v>200000003</v>
      </c>
      <c r="I1001" s="23" t="s">
        <v>2609</v>
      </c>
      <c r="J1001" s="23">
        <v>200000001</v>
      </c>
      <c r="K1001" s="23"/>
      <c r="L1001" s="23" t="s">
        <v>2608</v>
      </c>
      <c r="M1001" s="23" t="s">
        <v>2610</v>
      </c>
      <c r="N1001" s="23" t="s">
        <v>395</v>
      </c>
      <c r="O1001" s="23" t="s">
        <v>322</v>
      </c>
      <c r="P1001" s="23" t="s">
        <v>2695</v>
      </c>
      <c r="Q1001" s="23"/>
      <c r="R1001" s="26">
        <v>41948.833333333336</v>
      </c>
      <c r="S1001" s="23">
        <v>90483</v>
      </c>
      <c r="T1001" s="23" t="s">
        <v>281</v>
      </c>
      <c r="U1001" s="23" t="s">
        <v>283</v>
      </c>
      <c r="V1001" s="23" t="s">
        <v>1699</v>
      </c>
      <c r="W1001" s="23">
        <v>41949</v>
      </c>
      <c r="X1001" s="23" t="s">
        <v>185</v>
      </c>
      <c r="Y1001" s="23">
        <v>90483</v>
      </c>
      <c r="Z1001" s="23"/>
      <c r="AA1001" s="23">
        <v>41949</v>
      </c>
      <c r="AB1001" s="23">
        <v>-90483</v>
      </c>
    </row>
    <row r="1002" spans="1:28" x14ac:dyDescent="0.25">
      <c r="A1002" s="23" t="s">
        <v>1504</v>
      </c>
      <c r="B1002" s="23">
        <v>200000000</v>
      </c>
      <c r="C1002" s="26">
        <v>41870.492928240739</v>
      </c>
      <c r="D1002" s="26">
        <v>41933.542962962965</v>
      </c>
      <c r="E1002" s="26"/>
      <c r="F1002" s="23">
        <v>0</v>
      </c>
      <c r="G1002" s="23">
        <v>1</v>
      </c>
      <c r="H1002" s="23">
        <v>200000003</v>
      </c>
      <c r="I1002" s="23" t="s">
        <v>1364</v>
      </c>
      <c r="J1002" s="23">
        <v>200000001</v>
      </c>
      <c r="K1002" s="23"/>
      <c r="L1002" s="23" t="s">
        <v>1504</v>
      </c>
      <c r="M1002" s="23" t="s">
        <v>444</v>
      </c>
      <c r="N1002" s="23" t="s">
        <v>395</v>
      </c>
      <c r="O1002" s="23" t="s">
        <v>322</v>
      </c>
      <c r="P1002" s="23" t="s">
        <v>1574</v>
      </c>
      <c r="Q1002" s="23"/>
      <c r="R1002" s="26"/>
      <c r="S1002" s="23">
        <v>111708.24</v>
      </c>
      <c r="T1002" s="23" t="s">
        <v>281</v>
      </c>
      <c r="U1002" s="23" t="s">
        <v>283</v>
      </c>
      <c r="V1002" s="23" t="s">
        <v>1699</v>
      </c>
      <c r="W1002" s="23"/>
      <c r="X1002" s="23" t="s">
        <v>185</v>
      </c>
      <c r="Y1002" s="23">
        <v>111708.24</v>
      </c>
      <c r="Z1002" s="23"/>
      <c r="AA1002" s="23"/>
      <c r="AB1002" s="23">
        <v>-111708.24</v>
      </c>
    </row>
    <row r="1003" spans="1:28" x14ac:dyDescent="0.25">
      <c r="A1003" s="23" t="s">
        <v>1451</v>
      </c>
      <c r="B1003" s="23">
        <v>200000000</v>
      </c>
      <c r="C1003" s="26">
        <v>41872.515925925924</v>
      </c>
      <c r="D1003" s="26">
        <v>41933.543090277781</v>
      </c>
      <c r="E1003" s="26"/>
      <c r="F1003" s="23">
        <v>0</v>
      </c>
      <c r="G1003" s="23">
        <v>1</v>
      </c>
      <c r="H1003" s="23">
        <v>100000000</v>
      </c>
      <c r="I1003" s="23" t="s">
        <v>2047</v>
      </c>
      <c r="J1003" s="23">
        <v>200000001</v>
      </c>
      <c r="K1003" s="23"/>
      <c r="L1003" s="23" t="s">
        <v>1451</v>
      </c>
      <c r="M1003" s="23" t="s">
        <v>1452</v>
      </c>
      <c r="N1003" s="23" t="s">
        <v>390</v>
      </c>
      <c r="O1003" s="23" t="s">
        <v>315</v>
      </c>
      <c r="P1003" s="23" t="s">
        <v>1639</v>
      </c>
      <c r="Q1003" s="23"/>
      <c r="R1003" s="26"/>
      <c r="S1003" s="23">
        <v>40335.78</v>
      </c>
      <c r="T1003" s="23" t="s">
        <v>281</v>
      </c>
      <c r="U1003" s="23" t="s">
        <v>283</v>
      </c>
      <c r="V1003" s="23" t="s">
        <v>1701</v>
      </c>
      <c r="W1003" s="23"/>
      <c r="X1003" s="23" t="s">
        <v>185</v>
      </c>
      <c r="Y1003" s="23">
        <v>40335.78</v>
      </c>
      <c r="Z1003" s="23"/>
      <c r="AA1003" s="23"/>
      <c r="AB1003" s="23">
        <v>-40335.78</v>
      </c>
    </row>
    <row r="1004" spans="1:28" x14ac:dyDescent="0.25">
      <c r="A1004" s="23" t="s">
        <v>3000</v>
      </c>
      <c r="B1004" s="23">
        <v>200000000</v>
      </c>
      <c r="C1004" s="26">
        <v>41956.559178240743</v>
      </c>
      <c r="D1004" s="26">
        <v>41956.559305555558</v>
      </c>
      <c r="E1004" s="26"/>
      <c r="F1004" s="23">
        <v>0</v>
      </c>
      <c r="G1004" s="23">
        <v>1</v>
      </c>
      <c r="H1004" s="23">
        <v>200000000</v>
      </c>
      <c r="I1004" s="23" t="s">
        <v>3001</v>
      </c>
      <c r="J1004" s="23">
        <v>200000001</v>
      </c>
      <c r="K1004" s="23"/>
      <c r="L1004" s="23" t="s">
        <v>3000</v>
      </c>
      <c r="M1004" s="23" t="s">
        <v>3002</v>
      </c>
      <c r="N1004" s="23" t="s">
        <v>530</v>
      </c>
      <c r="O1004" s="23" t="s">
        <v>293</v>
      </c>
      <c r="P1004" s="23" t="s">
        <v>3539</v>
      </c>
      <c r="Q1004" s="23"/>
      <c r="R1004" s="26">
        <v>41939.833333333336</v>
      </c>
      <c r="S1004" s="23">
        <v>256723.58</v>
      </c>
      <c r="T1004" s="23" t="s">
        <v>281</v>
      </c>
      <c r="U1004" s="23" t="s">
        <v>283</v>
      </c>
      <c r="V1004" s="23" t="s">
        <v>1698</v>
      </c>
      <c r="W1004" s="23">
        <v>41940</v>
      </c>
      <c r="X1004" s="23" t="s">
        <v>185</v>
      </c>
      <c r="Y1004" s="23">
        <v>256723.58</v>
      </c>
      <c r="Z1004" s="23"/>
      <c r="AA1004" s="23">
        <v>41940</v>
      </c>
      <c r="AB1004" s="23">
        <v>-256723.58</v>
      </c>
    </row>
    <row r="1005" spans="1:28" x14ac:dyDescent="0.25">
      <c r="A1005" s="23" t="s">
        <v>1737</v>
      </c>
      <c r="B1005" s="23">
        <v>200000002</v>
      </c>
      <c r="C1005" s="26">
        <v>41914.530289351853</v>
      </c>
      <c r="D1005" s="26">
        <v>41933.569525462961</v>
      </c>
      <c r="E1005" s="26"/>
      <c r="F1005" s="23">
        <v>0</v>
      </c>
      <c r="G1005" s="23">
        <v>1</v>
      </c>
      <c r="H1005" s="23">
        <v>200000000</v>
      </c>
      <c r="I1005" s="23" t="s">
        <v>1738</v>
      </c>
      <c r="J1005" s="23">
        <v>200000001</v>
      </c>
      <c r="K1005" s="23"/>
      <c r="L1005" s="23" t="s">
        <v>1737</v>
      </c>
      <c r="M1005" s="23" t="s">
        <v>1739</v>
      </c>
      <c r="N1005" s="23" t="s">
        <v>447</v>
      </c>
      <c r="O1005" s="23" t="s">
        <v>294</v>
      </c>
      <c r="P1005" s="23" t="s">
        <v>2492</v>
      </c>
      <c r="Q1005" s="23"/>
      <c r="R1005" s="26">
        <v>41757.833333333336</v>
      </c>
      <c r="S1005" s="23">
        <v>30500</v>
      </c>
      <c r="T1005" s="23" t="s">
        <v>281</v>
      </c>
      <c r="U1005" s="23" t="s">
        <v>3593</v>
      </c>
      <c r="V1005" s="23" t="s">
        <v>1698</v>
      </c>
      <c r="W1005" s="23">
        <v>41758</v>
      </c>
      <c r="X1005" s="23" t="s">
        <v>274</v>
      </c>
      <c r="Y1005" s="23">
        <v>30500</v>
      </c>
      <c r="Z1005" s="23"/>
      <c r="AA1005" s="23">
        <v>41758</v>
      </c>
      <c r="AB1005" s="23">
        <v>-30500</v>
      </c>
    </row>
    <row r="1006" spans="1:28" x14ac:dyDescent="0.25">
      <c r="A1006" s="23" t="s">
        <v>2560</v>
      </c>
      <c r="B1006" s="23">
        <v>200000000</v>
      </c>
      <c r="C1006" s="26">
        <v>41880.327789351853</v>
      </c>
      <c r="D1006" s="26">
        <v>41933.542916666665</v>
      </c>
      <c r="E1006" s="26"/>
      <c r="F1006" s="23">
        <v>0</v>
      </c>
      <c r="G1006" s="23">
        <v>1</v>
      </c>
      <c r="H1006" s="23">
        <v>200000003</v>
      </c>
      <c r="I1006" s="23" t="s">
        <v>2561</v>
      </c>
      <c r="J1006" s="23">
        <v>200000001</v>
      </c>
      <c r="K1006" s="23"/>
      <c r="L1006" s="23" t="s">
        <v>2560</v>
      </c>
      <c r="M1006" s="23" t="s">
        <v>2562</v>
      </c>
      <c r="N1006" s="23" t="s">
        <v>395</v>
      </c>
      <c r="O1006" s="23" t="s">
        <v>322</v>
      </c>
      <c r="P1006" s="23" t="s">
        <v>2854</v>
      </c>
      <c r="Q1006" s="23"/>
      <c r="R1006" s="26">
        <v>41892.833333333336</v>
      </c>
      <c r="S1006" s="23">
        <v>21540</v>
      </c>
      <c r="T1006" s="23" t="s">
        <v>281</v>
      </c>
      <c r="U1006" s="23" t="s">
        <v>283</v>
      </c>
      <c r="V1006" s="23" t="s">
        <v>1699</v>
      </c>
      <c r="W1006" s="23">
        <v>41893</v>
      </c>
      <c r="X1006" s="23" t="s">
        <v>185</v>
      </c>
      <c r="Y1006" s="23">
        <v>21540</v>
      </c>
      <c r="Z1006" s="23"/>
      <c r="AA1006" s="23">
        <v>41893</v>
      </c>
      <c r="AB1006" s="23">
        <v>-21540</v>
      </c>
    </row>
    <row r="1007" spans="1:28" x14ac:dyDescent="0.25">
      <c r="A1007" s="23" t="s">
        <v>2614</v>
      </c>
      <c r="B1007" s="23">
        <v>200000000</v>
      </c>
      <c r="C1007" s="26">
        <v>41894.416180555556</v>
      </c>
      <c r="D1007" s="26">
        <v>41933.542881944442</v>
      </c>
      <c r="E1007" s="26"/>
      <c r="F1007" s="23">
        <v>0</v>
      </c>
      <c r="G1007" s="23">
        <v>1</v>
      </c>
      <c r="H1007" s="23">
        <v>200000000</v>
      </c>
      <c r="I1007" s="23" t="s">
        <v>2615</v>
      </c>
      <c r="J1007" s="23">
        <v>200000001</v>
      </c>
      <c r="K1007" s="23"/>
      <c r="L1007" s="23" t="s">
        <v>2614</v>
      </c>
      <c r="M1007" s="23" t="s">
        <v>2616</v>
      </c>
      <c r="N1007" s="23" t="s">
        <v>1814</v>
      </c>
      <c r="O1007" s="23" t="s">
        <v>1815</v>
      </c>
      <c r="P1007" s="23" t="s">
        <v>2617</v>
      </c>
      <c r="Q1007" s="23"/>
      <c r="R1007" s="26">
        <v>41889.833333333336</v>
      </c>
      <c r="S1007" s="23">
        <v>238424</v>
      </c>
      <c r="T1007" s="23" t="s">
        <v>281</v>
      </c>
      <c r="U1007" s="23" t="s">
        <v>283</v>
      </c>
      <c r="V1007" s="23" t="s">
        <v>1698</v>
      </c>
      <c r="W1007" s="23">
        <v>41890</v>
      </c>
      <c r="X1007" s="23" t="s">
        <v>185</v>
      </c>
      <c r="Y1007" s="23">
        <v>238424</v>
      </c>
      <c r="Z1007" s="23"/>
      <c r="AA1007" s="23">
        <v>41890</v>
      </c>
      <c r="AB1007" s="23">
        <v>-238424</v>
      </c>
    </row>
    <row r="1008" spans="1:28" x14ac:dyDescent="0.25">
      <c r="A1008" s="23" t="s">
        <v>1756</v>
      </c>
      <c r="B1008" s="23">
        <v>200000001</v>
      </c>
      <c r="C1008" s="26">
        <v>41880.311203703706</v>
      </c>
      <c r="D1008" s="26">
        <v>41933.569398148145</v>
      </c>
      <c r="E1008" s="26"/>
      <c r="F1008" s="23">
        <v>0</v>
      </c>
      <c r="G1008" s="23">
        <v>1</v>
      </c>
      <c r="H1008" s="23">
        <v>200000003</v>
      </c>
      <c r="I1008" s="23" t="s">
        <v>1757</v>
      </c>
      <c r="J1008" s="23">
        <v>200000000</v>
      </c>
      <c r="K1008" s="23"/>
      <c r="L1008" s="23" t="s">
        <v>1756</v>
      </c>
      <c r="M1008" s="23" t="s">
        <v>1758</v>
      </c>
      <c r="N1008" s="23" t="s">
        <v>2034</v>
      </c>
      <c r="O1008" s="23" t="s">
        <v>2035</v>
      </c>
      <c r="P1008" s="23" t="s">
        <v>2036</v>
      </c>
      <c r="Q1008" s="23"/>
      <c r="R1008" s="26">
        <v>41844.833333333336</v>
      </c>
      <c r="S1008" s="23">
        <v>18800</v>
      </c>
      <c r="T1008" s="23" t="s">
        <v>280</v>
      </c>
      <c r="U1008" s="23" t="s">
        <v>282</v>
      </c>
      <c r="V1008" s="23" t="s">
        <v>1699</v>
      </c>
      <c r="W1008" s="23">
        <v>41845</v>
      </c>
      <c r="X1008" s="23" t="s">
        <v>181</v>
      </c>
      <c r="Y1008" s="23"/>
      <c r="Z1008" s="23">
        <v>18800</v>
      </c>
      <c r="AA1008" s="23">
        <v>41845</v>
      </c>
      <c r="AB1008" s="23">
        <v>18800</v>
      </c>
    </row>
    <row r="1009" spans="1:28" x14ac:dyDescent="0.25">
      <c r="A1009" s="23" t="s">
        <v>2070</v>
      </c>
      <c r="B1009" s="23">
        <v>200000000</v>
      </c>
      <c r="C1009" s="26">
        <v>41894.409270833334</v>
      </c>
      <c r="D1009" s="26">
        <v>41948.465069444443</v>
      </c>
      <c r="E1009" s="26"/>
      <c r="F1009" s="23">
        <v>0</v>
      </c>
      <c r="G1009" s="23">
        <v>1</v>
      </c>
      <c r="H1009" s="23">
        <v>100000000</v>
      </c>
      <c r="I1009" s="23" t="s">
        <v>2071</v>
      </c>
      <c r="J1009" s="23">
        <v>200000001</v>
      </c>
      <c r="K1009" s="23"/>
      <c r="L1009" s="23" t="s">
        <v>2070</v>
      </c>
      <c r="M1009" s="23" t="s">
        <v>2072</v>
      </c>
      <c r="N1009" s="23" t="s">
        <v>1800</v>
      </c>
      <c r="O1009" s="23" t="s">
        <v>1801</v>
      </c>
      <c r="P1009" s="23" t="s">
        <v>2073</v>
      </c>
      <c r="Q1009" s="23"/>
      <c r="R1009" s="26">
        <v>41967.833333333336</v>
      </c>
      <c r="S1009" s="23">
        <v>106454</v>
      </c>
      <c r="T1009" s="23" t="s">
        <v>281</v>
      </c>
      <c r="U1009" s="23" t="s">
        <v>283</v>
      </c>
      <c r="V1009" s="23" t="s">
        <v>1701</v>
      </c>
      <c r="W1009" s="23">
        <v>41968</v>
      </c>
      <c r="X1009" s="23" t="s">
        <v>185</v>
      </c>
      <c r="Y1009" s="23">
        <v>106454</v>
      </c>
      <c r="Z1009" s="23"/>
      <c r="AA1009" s="23">
        <v>41968</v>
      </c>
      <c r="AB1009" s="23">
        <v>-106454</v>
      </c>
    </row>
    <row r="1010" spans="1:28" x14ac:dyDescent="0.25">
      <c r="A1010" s="23" t="s">
        <v>1111</v>
      </c>
      <c r="B1010" s="23">
        <v>200000001</v>
      </c>
      <c r="C1010" s="26">
        <v>41876.220092592594</v>
      </c>
      <c r="D1010" s="26">
        <v>41933.569409722222</v>
      </c>
      <c r="E1010" s="26"/>
      <c r="F1010" s="23">
        <v>0</v>
      </c>
      <c r="G1010" s="23">
        <v>1</v>
      </c>
      <c r="H1010" s="23">
        <v>200000003</v>
      </c>
      <c r="I1010" s="23" t="s">
        <v>431</v>
      </c>
      <c r="J1010" s="23">
        <v>200000000</v>
      </c>
      <c r="K1010" s="23"/>
      <c r="L1010" s="23" t="s">
        <v>1111</v>
      </c>
      <c r="M1010" s="23" t="s">
        <v>1112</v>
      </c>
      <c r="N1010" s="23" t="s">
        <v>1113</v>
      </c>
      <c r="O1010" s="23" t="s">
        <v>1114</v>
      </c>
      <c r="P1010" s="23" t="s">
        <v>1115</v>
      </c>
      <c r="Q1010" s="23"/>
      <c r="R1010" s="26">
        <v>41658.833333333336</v>
      </c>
      <c r="S1010" s="23">
        <v>11800</v>
      </c>
      <c r="T1010" s="23" t="s">
        <v>280</v>
      </c>
      <c r="U1010" s="23" t="s">
        <v>282</v>
      </c>
      <c r="V1010" s="23" t="s">
        <v>1699</v>
      </c>
      <c r="W1010" s="23">
        <v>41659</v>
      </c>
      <c r="X1010" s="23" t="s">
        <v>181</v>
      </c>
      <c r="Y1010" s="23"/>
      <c r="Z1010" s="23">
        <v>11800</v>
      </c>
      <c r="AA1010" s="23">
        <v>41659</v>
      </c>
      <c r="AB1010" s="23">
        <v>11800</v>
      </c>
    </row>
    <row r="1011" spans="1:28" x14ac:dyDescent="0.25">
      <c r="A1011" s="23" t="s">
        <v>1293</v>
      </c>
      <c r="B1011" s="23">
        <v>200000001</v>
      </c>
      <c r="C1011" s="26">
        <v>41870.423935185187</v>
      </c>
      <c r="D1011" s="26">
        <v>41933.569432870368</v>
      </c>
      <c r="E1011" s="26"/>
      <c r="F1011" s="23">
        <v>0</v>
      </c>
      <c r="G1011" s="23">
        <v>1</v>
      </c>
      <c r="H1011" s="23">
        <v>200000000</v>
      </c>
      <c r="I1011" s="23" t="s">
        <v>1294</v>
      </c>
      <c r="J1011" s="23">
        <v>200000000</v>
      </c>
      <c r="K1011" s="23"/>
      <c r="L1011" s="23" t="s">
        <v>1293</v>
      </c>
      <c r="M1011" s="23" t="s">
        <v>1295</v>
      </c>
      <c r="N1011" s="23" t="s">
        <v>578</v>
      </c>
      <c r="O1011" s="23" t="s">
        <v>325</v>
      </c>
      <c r="P1011" s="23" t="s">
        <v>1670</v>
      </c>
      <c r="Q1011" s="23"/>
      <c r="R1011" s="26">
        <v>41598.833333333336</v>
      </c>
      <c r="S1011" s="23">
        <v>345840</v>
      </c>
      <c r="T1011" s="23" t="s">
        <v>280</v>
      </c>
      <c r="U1011" s="23" t="s">
        <v>282</v>
      </c>
      <c r="V1011" s="23" t="s">
        <v>1698</v>
      </c>
      <c r="W1011" s="23">
        <v>41599</v>
      </c>
      <c r="X1011" s="23" t="s">
        <v>181</v>
      </c>
      <c r="Y1011" s="23"/>
      <c r="Z1011" s="23">
        <v>345840</v>
      </c>
      <c r="AA1011" s="23">
        <v>41599</v>
      </c>
      <c r="AB1011" s="23">
        <v>345840</v>
      </c>
    </row>
    <row r="1012" spans="1:28" x14ac:dyDescent="0.25">
      <c r="A1012" s="23" t="s">
        <v>471</v>
      </c>
      <c r="B1012" s="23">
        <v>200000001</v>
      </c>
      <c r="C1012" s="26">
        <v>41808.8128125</v>
      </c>
      <c r="D1012" s="26">
        <v>41933.569502314815</v>
      </c>
      <c r="E1012" s="26"/>
      <c r="F1012" s="23">
        <v>0</v>
      </c>
      <c r="G1012" s="23">
        <v>1</v>
      </c>
      <c r="H1012" s="23">
        <v>200000000</v>
      </c>
      <c r="I1012" s="23" t="s">
        <v>2669</v>
      </c>
      <c r="J1012" s="23">
        <v>200000000</v>
      </c>
      <c r="K1012" s="23"/>
      <c r="L1012" s="23" t="s">
        <v>471</v>
      </c>
      <c r="M1012" s="23" t="s">
        <v>472</v>
      </c>
      <c r="N1012" s="23" t="s">
        <v>473</v>
      </c>
      <c r="O1012" s="23" t="s">
        <v>262</v>
      </c>
      <c r="P1012" s="23" t="s">
        <v>509</v>
      </c>
      <c r="Q1012" s="23">
        <v>100</v>
      </c>
      <c r="R1012" s="26">
        <v>41819.833333333336</v>
      </c>
      <c r="S1012" s="23">
        <v>1090320</v>
      </c>
      <c r="T1012" s="23" t="s">
        <v>280</v>
      </c>
      <c r="U1012" s="23" t="s">
        <v>282</v>
      </c>
      <c r="V1012" s="23" t="s">
        <v>1698</v>
      </c>
      <c r="W1012" s="23">
        <v>41820</v>
      </c>
      <c r="X1012" s="23" t="s">
        <v>181</v>
      </c>
      <c r="Y1012" s="23"/>
      <c r="Z1012" s="23">
        <v>1090320</v>
      </c>
      <c r="AA1012" s="23">
        <v>41820</v>
      </c>
      <c r="AB1012" s="23">
        <v>1090320</v>
      </c>
    </row>
    <row r="1013" spans="1:28" x14ac:dyDescent="0.25">
      <c r="A1013" s="23" t="s">
        <v>2053</v>
      </c>
      <c r="B1013" s="23">
        <v>200000001</v>
      </c>
      <c r="C1013" s="26">
        <v>41890.579074074078</v>
      </c>
      <c r="D1013" s="26">
        <v>41933.569386574076</v>
      </c>
      <c r="E1013" s="26"/>
      <c r="F1013" s="23">
        <v>0</v>
      </c>
      <c r="G1013" s="23">
        <v>1</v>
      </c>
      <c r="H1013" s="23">
        <v>200000000</v>
      </c>
      <c r="I1013" s="23" t="s">
        <v>2054</v>
      </c>
      <c r="J1013" s="23">
        <v>200000000</v>
      </c>
      <c r="K1013" s="23"/>
      <c r="L1013" s="23" t="s">
        <v>2053</v>
      </c>
      <c r="M1013" s="23" t="s">
        <v>90</v>
      </c>
      <c r="N1013" s="23" t="s">
        <v>1347</v>
      </c>
      <c r="O1013" s="23" t="s">
        <v>1348</v>
      </c>
      <c r="P1013" s="23" t="s">
        <v>2288</v>
      </c>
      <c r="Q1013" s="23"/>
      <c r="R1013" s="26"/>
      <c r="S1013" s="23">
        <v>58867.8</v>
      </c>
      <c r="T1013" s="23" t="s">
        <v>280</v>
      </c>
      <c r="U1013" s="23" t="s">
        <v>282</v>
      </c>
      <c r="V1013" s="23" t="s">
        <v>1698</v>
      </c>
      <c r="W1013" s="23"/>
      <c r="X1013" s="23" t="s">
        <v>181</v>
      </c>
      <c r="Y1013" s="23"/>
      <c r="Z1013" s="23">
        <v>58867.8</v>
      </c>
      <c r="AA1013" s="23"/>
      <c r="AB1013" s="23">
        <v>58867.8</v>
      </c>
    </row>
    <row r="1014" spans="1:28" x14ac:dyDescent="0.25">
      <c r="A1014" s="23" t="s">
        <v>546</v>
      </c>
      <c r="B1014" s="23">
        <v>200000003</v>
      </c>
      <c r="C1014" s="26">
        <v>41856.534930555557</v>
      </c>
      <c r="D1014" s="26">
        <v>41933.569467592592</v>
      </c>
      <c r="E1014" s="26"/>
      <c r="F1014" s="23">
        <v>0</v>
      </c>
      <c r="G1014" s="23">
        <v>1</v>
      </c>
      <c r="H1014" s="23">
        <v>200000003</v>
      </c>
      <c r="I1014" s="23" t="s">
        <v>547</v>
      </c>
      <c r="J1014" s="23">
        <v>200000001</v>
      </c>
      <c r="K1014" s="23"/>
      <c r="L1014" s="23" t="s">
        <v>546</v>
      </c>
      <c r="M1014" s="23" t="s">
        <v>548</v>
      </c>
      <c r="N1014" s="23" t="s">
        <v>549</v>
      </c>
      <c r="O1014" s="23" t="s">
        <v>317</v>
      </c>
      <c r="P1014" s="23" t="s">
        <v>550</v>
      </c>
      <c r="Q1014" s="23"/>
      <c r="R1014" s="26"/>
      <c r="S1014" s="23">
        <v>1150</v>
      </c>
      <c r="T1014" s="23" t="s">
        <v>281</v>
      </c>
      <c r="U1014" s="23" t="s">
        <v>284</v>
      </c>
      <c r="V1014" s="23" t="s">
        <v>1699</v>
      </c>
      <c r="W1014" s="23"/>
      <c r="X1014" s="23" t="s">
        <v>192</v>
      </c>
      <c r="Y1014" s="23">
        <v>1150</v>
      </c>
      <c r="Z1014" s="23"/>
      <c r="AA1014" s="23"/>
      <c r="AB1014" s="23">
        <v>-1150</v>
      </c>
    </row>
    <row r="1015" spans="1:28" x14ac:dyDescent="0.25">
      <c r="A1015" s="23"/>
      <c r="B1015" s="23">
        <v>200000001</v>
      </c>
      <c r="C1015" s="26">
        <v>41808.814618055556</v>
      </c>
      <c r="D1015" s="26">
        <v>41933.573854166665</v>
      </c>
      <c r="E1015" s="26"/>
      <c r="F1015" s="23">
        <v>0</v>
      </c>
      <c r="G1015" s="23">
        <v>1</v>
      </c>
      <c r="H1015" s="23">
        <v>200000000</v>
      </c>
      <c r="I1015" s="23"/>
      <c r="J1015" s="23">
        <v>200000000</v>
      </c>
      <c r="K1015" s="23"/>
      <c r="L1015" s="23"/>
      <c r="M1015" s="23"/>
      <c r="N1015" s="23" t="s">
        <v>473</v>
      </c>
      <c r="O1015" s="23" t="s">
        <v>262</v>
      </c>
      <c r="P1015" s="23" t="s">
        <v>772</v>
      </c>
      <c r="Q1015" s="23">
        <v>100</v>
      </c>
      <c r="R1015" s="26">
        <v>41850.833333333336</v>
      </c>
      <c r="S1015" s="23">
        <v>181720</v>
      </c>
      <c r="T1015" s="23" t="s">
        <v>280</v>
      </c>
      <c r="U1015" s="23" t="s">
        <v>282</v>
      </c>
      <c r="V1015" s="23" t="s">
        <v>1698</v>
      </c>
      <c r="W1015" s="23">
        <v>41851</v>
      </c>
      <c r="X1015" s="23" t="s">
        <v>181</v>
      </c>
      <c r="Y1015" s="23"/>
      <c r="Z1015" s="23">
        <v>181720</v>
      </c>
      <c r="AA1015" s="23">
        <v>41851</v>
      </c>
      <c r="AB1015" s="23">
        <v>181720</v>
      </c>
    </row>
    <row r="1016" spans="1:28" x14ac:dyDescent="0.25">
      <c r="A1016" s="23" t="s">
        <v>565</v>
      </c>
      <c r="B1016" s="23">
        <v>200000001</v>
      </c>
      <c r="C1016" s="26">
        <v>41809.245671296296</v>
      </c>
      <c r="D1016" s="26">
        <v>41933.569525462961</v>
      </c>
      <c r="E1016" s="26"/>
      <c r="F1016" s="23">
        <v>0</v>
      </c>
      <c r="G1016" s="23">
        <v>1</v>
      </c>
      <c r="H1016" s="23">
        <v>200000000</v>
      </c>
      <c r="I1016" s="23" t="s">
        <v>785</v>
      </c>
      <c r="J1016" s="23">
        <v>200000000</v>
      </c>
      <c r="K1016" s="23"/>
      <c r="L1016" s="23" t="s">
        <v>565</v>
      </c>
      <c r="M1016" s="23" t="s">
        <v>566</v>
      </c>
      <c r="N1016" s="23" t="s">
        <v>567</v>
      </c>
      <c r="O1016" s="23" t="s">
        <v>333</v>
      </c>
      <c r="P1016" s="23" t="s">
        <v>568</v>
      </c>
      <c r="Q1016" s="23">
        <v>100</v>
      </c>
      <c r="R1016" s="26">
        <v>41843.833333333336</v>
      </c>
      <c r="S1016" s="23">
        <v>31514.97</v>
      </c>
      <c r="T1016" s="23" t="s">
        <v>280</v>
      </c>
      <c r="U1016" s="23" t="s">
        <v>282</v>
      </c>
      <c r="V1016" s="23" t="s">
        <v>1698</v>
      </c>
      <c r="W1016" s="23">
        <v>41844</v>
      </c>
      <c r="X1016" s="23" t="s">
        <v>181</v>
      </c>
      <c r="Y1016" s="23"/>
      <c r="Z1016" s="23">
        <v>31514.97</v>
      </c>
      <c r="AA1016" s="23">
        <v>41844</v>
      </c>
      <c r="AB1016" s="23">
        <v>31514.97</v>
      </c>
    </row>
    <row r="1017" spans="1:28" x14ac:dyDescent="0.25">
      <c r="A1017" s="23" t="s">
        <v>1461</v>
      </c>
      <c r="B1017" s="23">
        <v>200000005</v>
      </c>
      <c r="C1017" s="26">
        <v>41919.310381944444</v>
      </c>
      <c r="D1017" s="26">
        <v>41933.569594907407</v>
      </c>
      <c r="E1017" s="26"/>
      <c r="F1017" s="23">
        <v>0</v>
      </c>
      <c r="G1017" s="23">
        <v>1</v>
      </c>
      <c r="H1017" s="23">
        <v>200000006</v>
      </c>
      <c r="I1017" s="23" t="s">
        <v>1462</v>
      </c>
      <c r="J1017" s="23">
        <v>200000000</v>
      </c>
      <c r="K1017" s="23"/>
      <c r="L1017" s="23" t="s">
        <v>1461</v>
      </c>
      <c r="M1017" s="23" t="s">
        <v>1463</v>
      </c>
      <c r="N1017" s="23" t="s">
        <v>406</v>
      </c>
      <c r="O1017" s="23" t="s">
        <v>253</v>
      </c>
      <c r="P1017" s="23" t="s">
        <v>2280</v>
      </c>
      <c r="Q1017" s="23"/>
      <c r="R1017" s="26">
        <v>41911.833333333336</v>
      </c>
      <c r="S1017" s="23">
        <v>209910</v>
      </c>
      <c r="T1017" s="23" t="s">
        <v>280</v>
      </c>
      <c r="U1017" s="23" t="s">
        <v>1703</v>
      </c>
      <c r="V1017" s="23" t="s">
        <v>1706</v>
      </c>
      <c r="W1017" s="23">
        <v>41912</v>
      </c>
      <c r="X1017" s="23" t="s">
        <v>1694</v>
      </c>
      <c r="Y1017" s="23"/>
      <c r="Z1017" s="23">
        <v>188919</v>
      </c>
      <c r="AA1017" s="23">
        <v>41912</v>
      </c>
      <c r="AB1017" s="23">
        <v>209910</v>
      </c>
    </row>
    <row r="1018" spans="1:28" x14ac:dyDescent="0.25">
      <c r="A1018" s="23" t="s">
        <v>2578</v>
      </c>
      <c r="B1018" s="23">
        <v>200000000</v>
      </c>
      <c r="C1018" s="26">
        <v>41922.295543981483</v>
      </c>
      <c r="D1018" s="26">
        <v>41932.377372685187</v>
      </c>
      <c r="E1018" s="26"/>
      <c r="F1018" s="23">
        <v>0</v>
      </c>
      <c r="G1018" s="23">
        <v>1</v>
      </c>
      <c r="H1018" s="23">
        <v>200000003</v>
      </c>
      <c r="I1018" s="23" t="s">
        <v>2579</v>
      </c>
      <c r="J1018" s="23">
        <v>200000001</v>
      </c>
      <c r="K1018" s="23"/>
      <c r="L1018" s="23" t="s">
        <v>2578</v>
      </c>
      <c r="M1018" s="23" t="s">
        <v>2580</v>
      </c>
      <c r="N1018" s="23" t="s">
        <v>2581</v>
      </c>
      <c r="O1018" s="23" t="s">
        <v>2582</v>
      </c>
      <c r="P1018" s="23" t="s">
        <v>2674</v>
      </c>
      <c r="Q1018" s="23"/>
      <c r="R1018" s="26">
        <v>41932.833333333336</v>
      </c>
      <c r="S1018" s="23">
        <v>32</v>
      </c>
      <c r="T1018" s="23" t="s">
        <v>281</v>
      </c>
      <c r="U1018" s="23" t="s">
        <v>283</v>
      </c>
      <c r="V1018" s="23" t="s">
        <v>1699</v>
      </c>
      <c r="W1018" s="23">
        <v>41933</v>
      </c>
      <c r="X1018" s="23" t="s">
        <v>185</v>
      </c>
      <c r="Y1018" s="23">
        <v>32</v>
      </c>
      <c r="Z1018" s="23"/>
      <c r="AA1018" s="23">
        <v>41933</v>
      </c>
      <c r="AB1018" s="23">
        <v>-32</v>
      </c>
    </row>
    <row r="1019" spans="1:28" x14ac:dyDescent="0.25">
      <c r="A1019" s="23" t="s">
        <v>467</v>
      </c>
      <c r="B1019" s="23">
        <v>200000001</v>
      </c>
      <c r="C1019" s="26">
        <v>41858.604421296295</v>
      </c>
      <c r="D1019" s="26">
        <v>41933.569456018522</v>
      </c>
      <c r="E1019" s="26"/>
      <c r="F1019" s="23">
        <v>0</v>
      </c>
      <c r="G1019" s="23">
        <v>1</v>
      </c>
      <c r="H1019" s="23">
        <v>200000000</v>
      </c>
      <c r="I1019" s="23" t="s">
        <v>468</v>
      </c>
      <c r="J1019" s="23">
        <v>200000000</v>
      </c>
      <c r="K1019" s="23"/>
      <c r="L1019" s="23" t="s">
        <v>467</v>
      </c>
      <c r="M1019" s="23" t="s">
        <v>383</v>
      </c>
      <c r="N1019" s="23" t="s">
        <v>469</v>
      </c>
      <c r="O1019" s="23" t="s">
        <v>279</v>
      </c>
      <c r="P1019" s="23" t="s">
        <v>736</v>
      </c>
      <c r="Q1019" s="23"/>
      <c r="R1019" s="26">
        <v>41911.833333333336</v>
      </c>
      <c r="S1019" s="23">
        <v>17700</v>
      </c>
      <c r="T1019" s="23" t="s">
        <v>280</v>
      </c>
      <c r="U1019" s="23" t="s">
        <v>282</v>
      </c>
      <c r="V1019" s="23" t="s">
        <v>1698</v>
      </c>
      <c r="W1019" s="23">
        <v>41912</v>
      </c>
      <c r="X1019" s="23" t="s">
        <v>181</v>
      </c>
      <c r="Y1019" s="23"/>
      <c r="Z1019" s="23">
        <v>17700</v>
      </c>
      <c r="AA1019" s="23">
        <v>41912</v>
      </c>
      <c r="AB1019" s="23">
        <v>17700</v>
      </c>
    </row>
    <row r="1020" spans="1:28" x14ac:dyDescent="0.25">
      <c r="A1020" s="23" t="s">
        <v>754</v>
      </c>
      <c r="B1020" s="23">
        <v>200000001</v>
      </c>
      <c r="C1020" s="26">
        <v>41813.52652777778</v>
      </c>
      <c r="D1020" s="26">
        <v>41933.569560185184</v>
      </c>
      <c r="E1020" s="26"/>
      <c r="F1020" s="23">
        <v>0</v>
      </c>
      <c r="G1020" s="23">
        <v>1</v>
      </c>
      <c r="H1020" s="23">
        <v>200000003</v>
      </c>
      <c r="I1020" s="23" t="s">
        <v>2103</v>
      </c>
      <c r="J1020" s="23">
        <v>200000000</v>
      </c>
      <c r="K1020" s="23"/>
      <c r="L1020" s="23" t="s">
        <v>754</v>
      </c>
      <c r="M1020" s="23" t="s">
        <v>755</v>
      </c>
      <c r="N1020" s="23" t="s">
        <v>1727</v>
      </c>
      <c r="O1020" s="23" t="s">
        <v>1728</v>
      </c>
      <c r="P1020" s="23" t="s">
        <v>756</v>
      </c>
      <c r="Q1020" s="23"/>
      <c r="R1020" s="26">
        <v>41865.833333333336</v>
      </c>
      <c r="S1020" s="23">
        <v>415243.62</v>
      </c>
      <c r="T1020" s="23" t="s">
        <v>280</v>
      </c>
      <c r="U1020" s="23" t="s">
        <v>282</v>
      </c>
      <c r="V1020" s="23" t="s">
        <v>1699</v>
      </c>
      <c r="W1020" s="23">
        <v>41866</v>
      </c>
      <c r="X1020" s="23" t="s">
        <v>181</v>
      </c>
      <c r="Y1020" s="23"/>
      <c r="Z1020" s="23">
        <v>415243.62</v>
      </c>
      <c r="AA1020" s="23">
        <v>41866</v>
      </c>
      <c r="AB1020" s="23">
        <v>415243.62</v>
      </c>
    </row>
    <row r="1021" spans="1:28" x14ac:dyDescent="0.25">
      <c r="A1021" s="23" t="s">
        <v>2727</v>
      </c>
      <c r="B1021" s="23">
        <v>200000001</v>
      </c>
      <c r="C1021" s="26">
        <v>41922.647638888891</v>
      </c>
      <c r="D1021" s="26">
        <v>41933.569351851853</v>
      </c>
      <c r="E1021" s="26"/>
      <c r="F1021" s="23">
        <v>0</v>
      </c>
      <c r="G1021" s="23">
        <v>1</v>
      </c>
      <c r="H1021" s="23">
        <v>200000003</v>
      </c>
      <c r="I1021" s="23" t="s">
        <v>2728</v>
      </c>
      <c r="J1021" s="23">
        <v>200000000</v>
      </c>
      <c r="K1021" s="23"/>
      <c r="L1021" s="23" t="s">
        <v>2727</v>
      </c>
      <c r="M1021" s="23" t="s">
        <v>2729</v>
      </c>
      <c r="N1021" s="23" t="s">
        <v>436</v>
      </c>
      <c r="O1021" s="23" t="s">
        <v>309</v>
      </c>
      <c r="P1021" s="23" t="s">
        <v>2730</v>
      </c>
      <c r="Q1021" s="23"/>
      <c r="R1021" s="26">
        <v>41905.833333333336</v>
      </c>
      <c r="S1021" s="23">
        <v>37949.699999999997</v>
      </c>
      <c r="T1021" s="23" t="s">
        <v>280</v>
      </c>
      <c r="U1021" s="23" t="s">
        <v>282</v>
      </c>
      <c r="V1021" s="23" t="s">
        <v>1699</v>
      </c>
      <c r="W1021" s="23">
        <v>41906</v>
      </c>
      <c r="X1021" s="23" t="s">
        <v>181</v>
      </c>
      <c r="Y1021" s="23"/>
      <c r="Z1021" s="23">
        <v>37949.699999999997</v>
      </c>
      <c r="AA1021" s="23">
        <v>41906</v>
      </c>
      <c r="AB1021" s="23">
        <v>37949.699999999997</v>
      </c>
    </row>
    <row r="1022" spans="1:28" x14ac:dyDescent="0.25">
      <c r="A1022" s="23" t="s">
        <v>1480</v>
      </c>
      <c r="B1022" s="23">
        <v>200000000</v>
      </c>
      <c r="C1022" s="26">
        <v>41870.315613425926</v>
      </c>
      <c r="D1022" s="26">
        <v>41933.542986111112</v>
      </c>
      <c r="E1022" s="26"/>
      <c r="F1022" s="23">
        <v>0</v>
      </c>
      <c r="G1022" s="23">
        <v>1</v>
      </c>
      <c r="H1022" s="23">
        <v>100000000</v>
      </c>
      <c r="I1022" s="23" t="s">
        <v>1481</v>
      </c>
      <c r="J1022" s="23">
        <v>200000001</v>
      </c>
      <c r="K1022" s="23"/>
      <c r="L1022" s="23" t="s">
        <v>1480</v>
      </c>
      <c r="M1022" s="23" t="s">
        <v>444</v>
      </c>
      <c r="N1022" s="23" t="s">
        <v>1482</v>
      </c>
      <c r="O1022" s="23" t="s">
        <v>1483</v>
      </c>
      <c r="P1022" s="23" t="s">
        <v>1484</v>
      </c>
      <c r="Q1022" s="23"/>
      <c r="R1022" s="26">
        <v>41842.833333333336</v>
      </c>
      <c r="S1022" s="23">
        <v>16618</v>
      </c>
      <c r="T1022" s="23" t="s">
        <v>281</v>
      </c>
      <c r="U1022" s="23" t="s">
        <v>283</v>
      </c>
      <c r="V1022" s="23" t="s">
        <v>1701</v>
      </c>
      <c r="W1022" s="23">
        <v>41843</v>
      </c>
      <c r="X1022" s="23" t="s">
        <v>185</v>
      </c>
      <c r="Y1022" s="23">
        <v>16618</v>
      </c>
      <c r="Z1022" s="23"/>
      <c r="AA1022" s="23">
        <v>41843</v>
      </c>
      <c r="AB1022" s="23">
        <v>-16618</v>
      </c>
    </row>
    <row r="1023" spans="1:28" x14ac:dyDescent="0.25">
      <c r="A1023" s="23" t="s">
        <v>1432</v>
      </c>
      <c r="B1023" s="23">
        <v>200000001</v>
      </c>
      <c r="C1023" s="26">
        <v>41872.520428240743</v>
      </c>
      <c r="D1023" s="26">
        <v>41933.569490740738</v>
      </c>
      <c r="E1023" s="26"/>
      <c r="F1023" s="23">
        <v>0</v>
      </c>
      <c r="G1023" s="23">
        <v>1</v>
      </c>
      <c r="H1023" s="23">
        <v>200000000</v>
      </c>
      <c r="I1023" s="23" t="s">
        <v>1458</v>
      </c>
      <c r="J1023" s="23">
        <v>200000000</v>
      </c>
      <c r="K1023" s="23"/>
      <c r="L1023" s="23" t="s">
        <v>1432</v>
      </c>
      <c r="M1023" s="23" t="s">
        <v>1433</v>
      </c>
      <c r="N1023" s="23" t="s">
        <v>1123</v>
      </c>
      <c r="O1023" s="23" t="s">
        <v>1124</v>
      </c>
      <c r="P1023" s="23" t="s">
        <v>1434</v>
      </c>
      <c r="Q1023" s="23"/>
      <c r="R1023" s="26">
        <v>41763.833333333336</v>
      </c>
      <c r="S1023" s="23">
        <v>19699.2</v>
      </c>
      <c r="T1023" s="23" t="s">
        <v>280</v>
      </c>
      <c r="U1023" s="23" t="s">
        <v>282</v>
      </c>
      <c r="V1023" s="23" t="s">
        <v>1698</v>
      </c>
      <c r="W1023" s="23">
        <v>41764</v>
      </c>
      <c r="X1023" s="23" t="s">
        <v>181</v>
      </c>
      <c r="Y1023" s="23"/>
      <c r="Z1023" s="23">
        <v>19699.2</v>
      </c>
      <c r="AA1023" s="23">
        <v>41764</v>
      </c>
      <c r="AB1023" s="23">
        <v>19699.2</v>
      </c>
    </row>
    <row r="1024" spans="1:28" x14ac:dyDescent="0.25">
      <c r="A1024" s="23" t="s">
        <v>423</v>
      </c>
      <c r="B1024" s="23">
        <v>200000001</v>
      </c>
      <c r="C1024" s="26">
        <v>41852.522523148145</v>
      </c>
      <c r="D1024" s="26">
        <v>41933.569467592592</v>
      </c>
      <c r="E1024" s="26"/>
      <c r="F1024" s="23">
        <v>0</v>
      </c>
      <c r="G1024" s="23">
        <v>1</v>
      </c>
      <c r="H1024" s="23">
        <v>200000000</v>
      </c>
      <c r="I1024" s="23" t="s">
        <v>424</v>
      </c>
      <c r="J1024" s="23">
        <v>200000000</v>
      </c>
      <c r="K1024" s="23"/>
      <c r="L1024" s="23" t="s">
        <v>423</v>
      </c>
      <c r="M1024" s="23" t="s">
        <v>425</v>
      </c>
      <c r="N1024" s="23" t="s">
        <v>373</v>
      </c>
      <c r="O1024" s="23" t="s">
        <v>337</v>
      </c>
      <c r="P1024" s="23" t="s">
        <v>820</v>
      </c>
      <c r="Q1024" s="23"/>
      <c r="R1024" s="26">
        <v>41696.833333333336</v>
      </c>
      <c r="S1024" s="23">
        <v>29500</v>
      </c>
      <c r="T1024" s="23" t="s">
        <v>280</v>
      </c>
      <c r="U1024" s="23" t="s">
        <v>282</v>
      </c>
      <c r="V1024" s="23" t="s">
        <v>1698</v>
      </c>
      <c r="W1024" s="23">
        <v>41697</v>
      </c>
      <c r="X1024" s="23" t="s">
        <v>181</v>
      </c>
      <c r="Y1024" s="23"/>
      <c r="Z1024" s="23">
        <v>29500</v>
      </c>
      <c r="AA1024" s="23">
        <v>41697</v>
      </c>
      <c r="AB1024" s="23">
        <v>29500</v>
      </c>
    </row>
    <row r="1025" spans="1:28" x14ac:dyDescent="0.25">
      <c r="A1025" s="23" t="s">
        <v>3174</v>
      </c>
      <c r="B1025" s="23">
        <v>200000000</v>
      </c>
      <c r="C1025" s="26">
        <v>41936.387650462966</v>
      </c>
      <c r="D1025" s="26">
        <v>41936.450868055559</v>
      </c>
      <c r="E1025" s="26"/>
      <c r="F1025" s="23">
        <v>0</v>
      </c>
      <c r="G1025" s="23">
        <v>1</v>
      </c>
      <c r="H1025" s="23">
        <v>200000000</v>
      </c>
      <c r="I1025" s="23" t="s">
        <v>3175</v>
      </c>
      <c r="J1025" s="23">
        <v>200000001</v>
      </c>
      <c r="K1025" s="23"/>
      <c r="L1025" s="23" t="s">
        <v>3174</v>
      </c>
      <c r="M1025" s="23" t="s">
        <v>3176</v>
      </c>
      <c r="N1025" s="23" t="s">
        <v>395</v>
      </c>
      <c r="O1025" s="23" t="s">
        <v>322</v>
      </c>
      <c r="P1025" s="23" t="s">
        <v>3177</v>
      </c>
      <c r="Q1025" s="23"/>
      <c r="R1025" s="26">
        <v>41960.833333333336</v>
      </c>
      <c r="S1025" s="23">
        <v>1192.0999999999999</v>
      </c>
      <c r="T1025" s="23" t="s">
        <v>281</v>
      </c>
      <c r="U1025" s="23" t="s">
        <v>283</v>
      </c>
      <c r="V1025" s="23" t="s">
        <v>1698</v>
      </c>
      <c r="W1025" s="23">
        <v>41961</v>
      </c>
      <c r="X1025" s="23" t="s">
        <v>185</v>
      </c>
      <c r="Y1025" s="23">
        <v>1192.0999999999999</v>
      </c>
      <c r="Z1025" s="23"/>
      <c r="AA1025" s="23">
        <v>41961</v>
      </c>
      <c r="AB1025" s="23">
        <v>-1192.0999999999999</v>
      </c>
    </row>
    <row r="1026" spans="1:28" x14ac:dyDescent="0.25">
      <c r="A1026" s="23" t="s">
        <v>3038</v>
      </c>
      <c r="B1026" s="23">
        <v>200000001</v>
      </c>
      <c r="C1026" s="26">
        <v>41950.640381944446</v>
      </c>
      <c r="D1026" s="26">
        <v>41950.640381944446</v>
      </c>
      <c r="E1026" s="26"/>
      <c r="F1026" s="23">
        <v>0</v>
      </c>
      <c r="G1026" s="23">
        <v>1</v>
      </c>
      <c r="H1026" s="23">
        <v>200000000</v>
      </c>
      <c r="I1026" s="23" t="s">
        <v>3039</v>
      </c>
      <c r="J1026" s="23">
        <v>200000000</v>
      </c>
      <c r="K1026" s="23"/>
      <c r="L1026" s="23" t="s">
        <v>3038</v>
      </c>
      <c r="M1026" s="23" t="s">
        <v>3040</v>
      </c>
      <c r="N1026" s="23" t="s">
        <v>501</v>
      </c>
      <c r="O1026" s="23" t="s">
        <v>260</v>
      </c>
      <c r="P1026" s="23" t="s">
        <v>3351</v>
      </c>
      <c r="Q1026" s="23"/>
      <c r="R1026" s="26">
        <v>41927.833333333336</v>
      </c>
      <c r="S1026" s="23">
        <v>208074.85</v>
      </c>
      <c r="T1026" s="23" t="s">
        <v>280</v>
      </c>
      <c r="U1026" s="23" t="s">
        <v>282</v>
      </c>
      <c r="V1026" s="23" t="s">
        <v>1698</v>
      </c>
      <c r="W1026" s="23">
        <v>41928</v>
      </c>
      <c r="X1026" s="23" t="s">
        <v>181</v>
      </c>
      <c r="Y1026" s="23"/>
      <c r="Z1026" s="23">
        <v>208074.85</v>
      </c>
      <c r="AA1026" s="23">
        <v>41928</v>
      </c>
      <c r="AB1026" s="23">
        <v>208074.85</v>
      </c>
    </row>
    <row r="1027" spans="1:28" x14ac:dyDescent="0.25">
      <c r="A1027" s="23" t="s">
        <v>1064</v>
      </c>
      <c r="B1027" s="23">
        <v>200000002</v>
      </c>
      <c r="C1027" s="26">
        <v>41876.288263888891</v>
      </c>
      <c r="D1027" s="26">
        <v>41933.569409722222</v>
      </c>
      <c r="E1027" s="26"/>
      <c r="F1027" s="23">
        <v>0</v>
      </c>
      <c r="G1027" s="23">
        <v>1</v>
      </c>
      <c r="H1027" s="23">
        <v>200000003</v>
      </c>
      <c r="I1027" s="23" t="s">
        <v>1065</v>
      </c>
      <c r="J1027" s="23">
        <v>200000001</v>
      </c>
      <c r="K1027" s="23"/>
      <c r="L1027" s="23" t="s">
        <v>1064</v>
      </c>
      <c r="M1027" s="23" t="s">
        <v>1066</v>
      </c>
      <c r="N1027" s="23" t="s">
        <v>436</v>
      </c>
      <c r="O1027" s="23" t="s">
        <v>309</v>
      </c>
      <c r="P1027" s="23" t="s">
        <v>1681</v>
      </c>
      <c r="Q1027" s="23"/>
      <c r="R1027" s="26"/>
      <c r="S1027" s="23">
        <v>3500</v>
      </c>
      <c r="T1027" s="23" t="s">
        <v>281</v>
      </c>
      <c r="U1027" s="23" t="s">
        <v>3593</v>
      </c>
      <c r="V1027" s="23" t="s">
        <v>1699</v>
      </c>
      <c r="W1027" s="23"/>
      <c r="X1027" s="23" t="s">
        <v>274</v>
      </c>
      <c r="Y1027" s="23">
        <v>3500</v>
      </c>
      <c r="Z1027" s="23"/>
      <c r="AA1027" s="23"/>
      <c r="AB1027" s="23">
        <v>-3500</v>
      </c>
    </row>
    <row r="1028" spans="1:28" x14ac:dyDescent="0.25">
      <c r="A1028" s="23" t="s">
        <v>1130</v>
      </c>
      <c r="B1028" s="23">
        <v>200000002</v>
      </c>
      <c r="C1028" s="26">
        <v>41870.342372685183</v>
      </c>
      <c r="D1028" s="26">
        <v>41933.569444444445</v>
      </c>
      <c r="E1028" s="26"/>
      <c r="F1028" s="23">
        <v>0</v>
      </c>
      <c r="G1028" s="23">
        <v>1</v>
      </c>
      <c r="H1028" s="23">
        <v>200000000</v>
      </c>
      <c r="I1028" s="23" t="s">
        <v>1841</v>
      </c>
      <c r="J1028" s="23">
        <v>200000001</v>
      </c>
      <c r="K1028" s="23"/>
      <c r="L1028" s="23" t="s">
        <v>1130</v>
      </c>
      <c r="M1028" s="23" t="s">
        <v>1131</v>
      </c>
      <c r="N1028" s="23" t="s">
        <v>937</v>
      </c>
      <c r="O1028" s="23" t="s">
        <v>300</v>
      </c>
      <c r="P1028" s="23" t="s">
        <v>1546</v>
      </c>
      <c r="Q1028" s="23"/>
      <c r="R1028" s="26">
        <v>41758.833333333336</v>
      </c>
      <c r="S1028" s="23">
        <v>410000</v>
      </c>
      <c r="T1028" s="23" t="s">
        <v>281</v>
      </c>
      <c r="U1028" s="23" t="s">
        <v>3593</v>
      </c>
      <c r="V1028" s="23" t="s">
        <v>1698</v>
      </c>
      <c r="W1028" s="23">
        <v>41759</v>
      </c>
      <c r="X1028" s="23" t="s">
        <v>274</v>
      </c>
      <c r="Y1028" s="23">
        <v>410000</v>
      </c>
      <c r="Z1028" s="23"/>
      <c r="AA1028" s="23">
        <v>41759</v>
      </c>
      <c r="AB1028" s="23">
        <v>-410000</v>
      </c>
    </row>
    <row r="1029" spans="1:28" x14ac:dyDescent="0.25">
      <c r="A1029" s="23" t="s">
        <v>1862</v>
      </c>
      <c r="B1029" s="23">
        <v>200000002</v>
      </c>
      <c r="C1029" s="26">
        <v>41940.197534722225</v>
      </c>
      <c r="D1029" s="26">
        <v>41940.206018518518</v>
      </c>
      <c r="E1029" s="26"/>
      <c r="F1029" s="23">
        <v>0</v>
      </c>
      <c r="G1029" s="23">
        <v>1</v>
      </c>
      <c r="H1029" s="23">
        <v>200000003</v>
      </c>
      <c r="I1029" s="23" t="s">
        <v>1863</v>
      </c>
      <c r="J1029" s="23">
        <v>200000001</v>
      </c>
      <c r="K1029" s="23"/>
      <c r="L1029" s="23" t="s">
        <v>1862</v>
      </c>
      <c r="M1029" s="23" t="s">
        <v>1864</v>
      </c>
      <c r="N1029" s="23" t="s">
        <v>436</v>
      </c>
      <c r="O1029" s="23" t="s">
        <v>309</v>
      </c>
      <c r="P1029" s="23" t="s">
        <v>3355</v>
      </c>
      <c r="Q1029" s="23"/>
      <c r="R1029" s="26">
        <v>41941.833333333336</v>
      </c>
      <c r="S1029" s="23">
        <v>15000</v>
      </c>
      <c r="T1029" s="23" t="s">
        <v>281</v>
      </c>
      <c r="U1029" s="23" t="s">
        <v>3593</v>
      </c>
      <c r="V1029" s="23" t="s">
        <v>1699</v>
      </c>
      <c r="W1029" s="23">
        <v>41942</v>
      </c>
      <c r="X1029" s="23" t="s">
        <v>274</v>
      </c>
      <c r="Y1029" s="23">
        <v>15000</v>
      </c>
      <c r="Z1029" s="23"/>
      <c r="AA1029" s="23">
        <v>41942</v>
      </c>
      <c r="AB1029" s="23">
        <v>-15000</v>
      </c>
    </row>
    <row r="1030" spans="1:28" x14ac:dyDescent="0.25">
      <c r="A1030" s="23" t="s">
        <v>2211</v>
      </c>
      <c r="B1030" s="23">
        <v>200000001</v>
      </c>
      <c r="C1030" s="26">
        <v>41891.354363425926</v>
      </c>
      <c r="D1030" s="26">
        <v>41933.569571759261</v>
      </c>
      <c r="E1030" s="26"/>
      <c r="F1030" s="23">
        <v>0</v>
      </c>
      <c r="G1030" s="23">
        <v>1</v>
      </c>
      <c r="H1030" s="23">
        <v>200000003</v>
      </c>
      <c r="I1030" s="23" t="s">
        <v>2212</v>
      </c>
      <c r="J1030" s="23">
        <v>200000000</v>
      </c>
      <c r="K1030" s="23"/>
      <c r="L1030" s="23" t="s">
        <v>2211</v>
      </c>
      <c r="M1030" s="23" t="s">
        <v>2213</v>
      </c>
      <c r="N1030" s="23" t="s">
        <v>2551</v>
      </c>
      <c r="O1030" s="23" t="s">
        <v>2552</v>
      </c>
      <c r="P1030" s="23" t="s">
        <v>2553</v>
      </c>
      <c r="Q1030" s="23">
        <v>100</v>
      </c>
      <c r="R1030" s="26">
        <v>41857.833333333336</v>
      </c>
      <c r="S1030" s="23">
        <v>35280</v>
      </c>
      <c r="T1030" s="23" t="s">
        <v>280</v>
      </c>
      <c r="U1030" s="23" t="s">
        <v>282</v>
      </c>
      <c r="V1030" s="23" t="s">
        <v>1699</v>
      </c>
      <c r="W1030" s="23">
        <v>41858</v>
      </c>
      <c r="X1030" s="23" t="s">
        <v>181</v>
      </c>
      <c r="Y1030" s="23"/>
      <c r="Z1030" s="23">
        <v>35280</v>
      </c>
      <c r="AA1030" s="23">
        <v>41858</v>
      </c>
      <c r="AB1030" s="23">
        <v>35280</v>
      </c>
    </row>
    <row r="1031" spans="1:28" x14ac:dyDescent="0.25">
      <c r="A1031" s="23" t="s">
        <v>995</v>
      </c>
      <c r="B1031" s="23">
        <v>200000001</v>
      </c>
      <c r="C1031" s="26">
        <v>41876.292222222219</v>
      </c>
      <c r="D1031" s="26">
        <v>41933.569490740738</v>
      </c>
      <c r="E1031" s="26"/>
      <c r="F1031" s="23">
        <v>0</v>
      </c>
      <c r="G1031" s="23">
        <v>1</v>
      </c>
      <c r="H1031" s="23">
        <v>200000000</v>
      </c>
      <c r="I1031" s="23" t="s">
        <v>1403</v>
      </c>
      <c r="J1031" s="23">
        <v>200000000</v>
      </c>
      <c r="K1031" s="23"/>
      <c r="L1031" s="23" t="s">
        <v>995</v>
      </c>
      <c r="M1031" s="23" t="s">
        <v>996</v>
      </c>
      <c r="N1031" s="23" t="s">
        <v>501</v>
      </c>
      <c r="O1031" s="23" t="s">
        <v>260</v>
      </c>
      <c r="P1031" s="23" t="s">
        <v>1404</v>
      </c>
      <c r="Q1031" s="23">
        <v>35</v>
      </c>
      <c r="R1031" s="26">
        <v>41875.833333333336</v>
      </c>
      <c r="S1031" s="23">
        <v>1821559.43</v>
      </c>
      <c r="T1031" s="23" t="s">
        <v>280</v>
      </c>
      <c r="U1031" s="23" t="s">
        <v>282</v>
      </c>
      <c r="V1031" s="23" t="s">
        <v>1698</v>
      </c>
      <c r="W1031" s="23">
        <v>41876</v>
      </c>
      <c r="X1031" s="23" t="s">
        <v>181</v>
      </c>
      <c r="Y1031" s="23"/>
      <c r="Z1031" s="23">
        <v>1821559.43</v>
      </c>
      <c r="AA1031" s="23">
        <v>41876</v>
      </c>
      <c r="AB1031" s="23">
        <v>1821559.43</v>
      </c>
    </row>
    <row r="1032" spans="1:28" x14ac:dyDescent="0.25">
      <c r="A1032" s="23" t="s">
        <v>3043</v>
      </c>
      <c r="B1032" s="23">
        <v>200000000</v>
      </c>
      <c r="C1032" s="26">
        <v>41942.355740740742</v>
      </c>
      <c r="D1032" s="26">
        <v>41950.373159722221</v>
      </c>
      <c r="E1032" s="26"/>
      <c r="F1032" s="23">
        <v>0</v>
      </c>
      <c r="G1032" s="23">
        <v>1</v>
      </c>
      <c r="H1032" s="23">
        <v>200000000</v>
      </c>
      <c r="I1032" s="23" t="s">
        <v>3044</v>
      </c>
      <c r="J1032" s="23">
        <v>200000001</v>
      </c>
      <c r="K1032" s="23"/>
      <c r="L1032" s="23" t="s">
        <v>3043</v>
      </c>
      <c r="M1032" s="23" t="s">
        <v>2259</v>
      </c>
      <c r="N1032" s="23" t="s">
        <v>2131</v>
      </c>
      <c r="O1032" s="23" t="s">
        <v>2132</v>
      </c>
      <c r="P1032" s="23" t="s">
        <v>3391</v>
      </c>
      <c r="Q1032" s="23"/>
      <c r="R1032" s="26">
        <v>41953.833333333336</v>
      </c>
      <c r="S1032" s="23">
        <v>20841.77</v>
      </c>
      <c r="T1032" s="23" t="s">
        <v>281</v>
      </c>
      <c r="U1032" s="23" t="s">
        <v>283</v>
      </c>
      <c r="V1032" s="23" t="s">
        <v>1698</v>
      </c>
      <c r="W1032" s="23">
        <v>41954</v>
      </c>
      <c r="X1032" s="23" t="s">
        <v>185</v>
      </c>
      <c r="Y1032" s="23">
        <v>20841.77</v>
      </c>
      <c r="Z1032" s="23"/>
      <c r="AA1032" s="23">
        <v>41954</v>
      </c>
      <c r="AB1032" s="23">
        <v>-20841.77</v>
      </c>
    </row>
    <row r="1033" spans="1:28" x14ac:dyDescent="0.25">
      <c r="A1033" s="23" t="s">
        <v>605</v>
      </c>
      <c r="B1033" s="23">
        <v>200000000</v>
      </c>
      <c r="C1033" s="26">
        <v>41858.402627314812</v>
      </c>
      <c r="D1033" s="26">
        <v>41933.54315972222</v>
      </c>
      <c r="E1033" s="26"/>
      <c r="F1033" s="23">
        <v>0</v>
      </c>
      <c r="G1033" s="23">
        <v>1</v>
      </c>
      <c r="H1033" s="23">
        <v>200000003</v>
      </c>
      <c r="I1033" s="23" t="s">
        <v>606</v>
      </c>
      <c r="J1033" s="23">
        <v>200000001</v>
      </c>
      <c r="K1033" s="23"/>
      <c r="L1033" s="23" t="s">
        <v>605</v>
      </c>
      <c r="M1033" s="23" t="s">
        <v>607</v>
      </c>
      <c r="N1033" s="23" t="s">
        <v>608</v>
      </c>
      <c r="O1033" s="23" t="s">
        <v>318</v>
      </c>
      <c r="P1033" s="23" t="s">
        <v>609</v>
      </c>
      <c r="Q1033" s="23"/>
      <c r="R1033" s="26"/>
      <c r="S1033" s="23">
        <v>122550</v>
      </c>
      <c r="T1033" s="23" t="s">
        <v>281</v>
      </c>
      <c r="U1033" s="23" t="s">
        <v>283</v>
      </c>
      <c r="V1033" s="23" t="s">
        <v>1699</v>
      </c>
      <c r="W1033" s="23"/>
      <c r="X1033" s="23" t="s">
        <v>185</v>
      </c>
      <c r="Y1033" s="23">
        <v>122550</v>
      </c>
      <c r="Z1033" s="23"/>
      <c r="AA1033" s="23"/>
      <c r="AB1033" s="23">
        <v>-122550</v>
      </c>
    </row>
    <row r="1034" spans="1:28" x14ac:dyDescent="0.25">
      <c r="A1034" s="23" t="s">
        <v>2128</v>
      </c>
      <c r="B1034" s="23">
        <v>200000001</v>
      </c>
      <c r="C1034" s="26">
        <v>41905.827175925922</v>
      </c>
      <c r="D1034" s="26">
        <v>41933.569351851853</v>
      </c>
      <c r="E1034" s="26"/>
      <c r="F1034" s="23">
        <v>0</v>
      </c>
      <c r="G1034" s="23">
        <v>1</v>
      </c>
      <c r="H1034" s="23">
        <v>200000003</v>
      </c>
      <c r="I1034" s="23" t="s">
        <v>2129</v>
      </c>
      <c r="J1034" s="23">
        <v>200000000</v>
      </c>
      <c r="K1034" s="23"/>
      <c r="L1034" s="23" t="s">
        <v>2128</v>
      </c>
      <c r="M1034" s="23" t="s">
        <v>2130</v>
      </c>
      <c r="N1034" s="23" t="s">
        <v>436</v>
      </c>
      <c r="O1034" s="23" t="s">
        <v>309</v>
      </c>
      <c r="P1034" s="23" t="s">
        <v>2771</v>
      </c>
      <c r="Q1034" s="23"/>
      <c r="R1034" s="26">
        <v>41892.833333333336</v>
      </c>
      <c r="S1034" s="23">
        <v>112566.99</v>
      </c>
      <c r="T1034" s="23" t="s">
        <v>280</v>
      </c>
      <c r="U1034" s="23" t="s">
        <v>282</v>
      </c>
      <c r="V1034" s="23" t="s">
        <v>1699</v>
      </c>
      <c r="W1034" s="23">
        <v>41893</v>
      </c>
      <c r="X1034" s="23" t="s">
        <v>181</v>
      </c>
      <c r="Y1034" s="23"/>
      <c r="Z1034" s="23">
        <v>112566.99</v>
      </c>
      <c r="AA1034" s="23">
        <v>41893</v>
      </c>
      <c r="AB1034" s="23">
        <v>112566.99</v>
      </c>
    </row>
    <row r="1035" spans="1:28" x14ac:dyDescent="0.25">
      <c r="A1035" s="23" t="s">
        <v>1222</v>
      </c>
      <c r="B1035" s="23">
        <v>200000001</v>
      </c>
      <c r="C1035" s="26">
        <v>41870.330046296294</v>
      </c>
      <c r="D1035" s="26">
        <v>41933.569444444445</v>
      </c>
      <c r="E1035" s="26"/>
      <c r="F1035" s="23">
        <v>0</v>
      </c>
      <c r="G1035" s="23">
        <v>1</v>
      </c>
      <c r="H1035" s="23">
        <v>200000003</v>
      </c>
      <c r="I1035" s="23" t="s">
        <v>1223</v>
      </c>
      <c r="J1035" s="23">
        <v>200000000</v>
      </c>
      <c r="K1035" s="23"/>
      <c r="L1035" s="23" t="s">
        <v>1222</v>
      </c>
      <c r="M1035" s="23" t="s">
        <v>444</v>
      </c>
      <c r="N1035" s="23" t="s">
        <v>1611</v>
      </c>
      <c r="O1035" s="23" t="s">
        <v>1612</v>
      </c>
      <c r="P1035" s="23" t="s">
        <v>1613</v>
      </c>
      <c r="Q1035" s="23"/>
      <c r="R1035" s="26"/>
      <c r="S1035" s="23">
        <v>2870</v>
      </c>
      <c r="T1035" s="23" t="s">
        <v>280</v>
      </c>
      <c r="U1035" s="23" t="s">
        <v>282</v>
      </c>
      <c r="V1035" s="23" t="s">
        <v>1699</v>
      </c>
      <c r="W1035" s="23"/>
      <c r="X1035" s="23" t="s">
        <v>181</v>
      </c>
      <c r="Y1035" s="23"/>
      <c r="Z1035" s="23">
        <v>2870</v>
      </c>
      <c r="AA1035" s="23"/>
      <c r="AB1035" s="23">
        <v>2870</v>
      </c>
    </row>
    <row r="1036" spans="1:28" x14ac:dyDescent="0.25">
      <c r="A1036" s="23" t="s">
        <v>1394</v>
      </c>
      <c r="B1036" s="23">
        <v>200000003</v>
      </c>
      <c r="C1036" s="26">
        <v>41890.432719907411</v>
      </c>
      <c r="D1036" s="26">
        <v>41933.569421296299</v>
      </c>
      <c r="E1036" s="26"/>
      <c r="F1036" s="23">
        <v>0</v>
      </c>
      <c r="G1036" s="23">
        <v>1</v>
      </c>
      <c r="H1036" s="23">
        <v>200000006</v>
      </c>
      <c r="I1036" s="23" t="s">
        <v>1395</v>
      </c>
      <c r="J1036" s="23">
        <v>200000001</v>
      </c>
      <c r="K1036" s="23"/>
      <c r="L1036" s="23" t="s">
        <v>1394</v>
      </c>
      <c r="M1036" s="23" t="s">
        <v>1396</v>
      </c>
      <c r="N1036" s="23"/>
      <c r="O1036" s="23"/>
      <c r="P1036" s="23" t="s">
        <v>2115</v>
      </c>
      <c r="Q1036" s="23"/>
      <c r="R1036" s="26"/>
      <c r="S1036" s="23">
        <v>1800</v>
      </c>
      <c r="T1036" s="23" t="s">
        <v>281</v>
      </c>
      <c r="U1036" s="23" t="s">
        <v>284</v>
      </c>
      <c r="V1036" s="23" t="s">
        <v>1706</v>
      </c>
      <c r="W1036" s="23"/>
      <c r="X1036" s="23" t="s">
        <v>192</v>
      </c>
      <c r="Y1036" s="23">
        <v>1800</v>
      </c>
      <c r="Z1036" s="23"/>
      <c r="AA1036" s="23"/>
      <c r="AB1036" s="23">
        <v>-1800</v>
      </c>
    </row>
    <row r="1037" spans="1:28" x14ac:dyDescent="0.25">
      <c r="A1037" s="23" t="s">
        <v>1475</v>
      </c>
      <c r="B1037" s="23">
        <v>200000001</v>
      </c>
      <c r="C1037" s="26">
        <v>41872.529120370367</v>
      </c>
      <c r="D1037" s="26">
        <v>41933.569409722222</v>
      </c>
      <c r="E1037" s="26"/>
      <c r="F1037" s="23">
        <v>0</v>
      </c>
      <c r="G1037" s="23">
        <v>1</v>
      </c>
      <c r="H1037" s="23">
        <v>200000000</v>
      </c>
      <c r="I1037" s="23" t="s">
        <v>1476</v>
      </c>
      <c r="J1037" s="23">
        <v>200000000</v>
      </c>
      <c r="K1037" s="23"/>
      <c r="L1037" s="23" t="s">
        <v>1475</v>
      </c>
      <c r="M1037" s="23" t="s">
        <v>1477</v>
      </c>
      <c r="N1037" s="23" t="s">
        <v>1123</v>
      </c>
      <c r="O1037" s="23" t="s">
        <v>1124</v>
      </c>
      <c r="P1037" s="23" t="s">
        <v>1478</v>
      </c>
      <c r="Q1037" s="23"/>
      <c r="R1037" s="26"/>
      <c r="S1037" s="23">
        <v>11400</v>
      </c>
      <c r="T1037" s="23" t="s">
        <v>280</v>
      </c>
      <c r="U1037" s="23" t="s">
        <v>282</v>
      </c>
      <c r="V1037" s="23" t="s">
        <v>1698</v>
      </c>
      <c r="W1037" s="23"/>
      <c r="X1037" s="23" t="s">
        <v>181</v>
      </c>
      <c r="Y1037" s="23"/>
      <c r="Z1037" s="23">
        <v>11400</v>
      </c>
      <c r="AA1037" s="23"/>
      <c r="AB1037" s="23">
        <v>11400</v>
      </c>
    </row>
    <row r="1038" spans="1:28" x14ac:dyDescent="0.25">
      <c r="A1038" s="23" t="s">
        <v>1328</v>
      </c>
      <c r="B1038" s="23">
        <v>200000000</v>
      </c>
      <c r="C1038" s="26">
        <v>41870.440162037034</v>
      </c>
      <c r="D1038" s="26">
        <v>41933.542974537035</v>
      </c>
      <c r="E1038" s="26"/>
      <c r="F1038" s="23">
        <v>0</v>
      </c>
      <c r="G1038" s="23">
        <v>1</v>
      </c>
      <c r="H1038" s="23">
        <v>200000003</v>
      </c>
      <c r="I1038" s="23" t="s">
        <v>1329</v>
      </c>
      <c r="J1038" s="23">
        <v>200000001</v>
      </c>
      <c r="K1038" s="23"/>
      <c r="L1038" s="23" t="s">
        <v>1328</v>
      </c>
      <c r="M1038" s="23" t="s">
        <v>444</v>
      </c>
      <c r="N1038" s="23" t="s">
        <v>445</v>
      </c>
      <c r="O1038" s="23" t="s">
        <v>316</v>
      </c>
      <c r="P1038" s="23" t="s">
        <v>1330</v>
      </c>
      <c r="Q1038" s="23"/>
      <c r="R1038" s="26"/>
      <c r="S1038" s="23">
        <v>20118</v>
      </c>
      <c r="T1038" s="23" t="s">
        <v>281</v>
      </c>
      <c r="U1038" s="23" t="s">
        <v>283</v>
      </c>
      <c r="V1038" s="23" t="s">
        <v>1699</v>
      </c>
      <c r="W1038" s="23"/>
      <c r="X1038" s="23" t="s">
        <v>185</v>
      </c>
      <c r="Y1038" s="23">
        <v>20118</v>
      </c>
      <c r="Z1038" s="23"/>
      <c r="AA1038" s="23"/>
      <c r="AB1038" s="23">
        <v>-20118</v>
      </c>
    </row>
    <row r="1039" spans="1:28" x14ac:dyDescent="0.25">
      <c r="A1039" s="23" t="s">
        <v>1941</v>
      </c>
      <c r="B1039" s="23">
        <v>200000001</v>
      </c>
      <c r="C1039" s="26">
        <v>41890.532847222225</v>
      </c>
      <c r="D1039" s="26">
        <v>41933.569386574076</v>
      </c>
      <c r="E1039" s="26"/>
      <c r="F1039" s="23">
        <v>0</v>
      </c>
      <c r="G1039" s="23">
        <v>1</v>
      </c>
      <c r="H1039" s="23">
        <v>200000003</v>
      </c>
      <c r="I1039" s="23" t="s">
        <v>606</v>
      </c>
      <c r="J1039" s="23">
        <v>200000000</v>
      </c>
      <c r="K1039" s="23"/>
      <c r="L1039" s="23" t="s">
        <v>1941</v>
      </c>
      <c r="M1039" s="23" t="s">
        <v>1942</v>
      </c>
      <c r="N1039" s="23" t="s">
        <v>977</v>
      </c>
      <c r="O1039" s="23" t="s">
        <v>978</v>
      </c>
      <c r="P1039" s="23" t="s">
        <v>2718</v>
      </c>
      <c r="Q1039" s="23"/>
      <c r="R1039" s="26">
        <v>41886.833333333336</v>
      </c>
      <c r="S1039" s="23">
        <v>76589.13</v>
      </c>
      <c r="T1039" s="23" t="s">
        <v>280</v>
      </c>
      <c r="U1039" s="23" t="s">
        <v>282</v>
      </c>
      <c r="V1039" s="23" t="s">
        <v>1699</v>
      </c>
      <c r="W1039" s="23">
        <v>41887</v>
      </c>
      <c r="X1039" s="23" t="s">
        <v>181</v>
      </c>
      <c r="Y1039" s="23"/>
      <c r="Z1039" s="23">
        <v>76589.13</v>
      </c>
      <c r="AA1039" s="23">
        <v>41887</v>
      </c>
      <c r="AB1039" s="23">
        <v>76589.13</v>
      </c>
    </row>
    <row r="1040" spans="1:28" x14ac:dyDescent="0.25">
      <c r="A1040" s="23" t="s">
        <v>1937</v>
      </c>
      <c r="B1040" s="23">
        <v>200000003</v>
      </c>
      <c r="C1040" s="26">
        <v>41914.164699074077</v>
      </c>
      <c r="D1040" s="26">
        <v>41933.569386574076</v>
      </c>
      <c r="E1040" s="26"/>
      <c r="F1040" s="23">
        <v>0</v>
      </c>
      <c r="G1040" s="23">
        <v>1</v>
      </c>
      <c r="H1040" s="23">
        <v>200000000</v>
      </c>
      <c r="I1040" s="23" t="s">
        <v>1938</v>
      </c>
      <c r="J1040" s="23">
        <v>200000001</v>
      </c>
      <c r="K1040" s="23"/>
      <c r="L1040" s="23" t="s">
        <v>1937</v>
      </c>
      <c r="M1040" s="23" t="s">
        <v>1939</v>
      </c>
      <c r="N1040" s="23" t="s">
        <v>520</v>
      </c>
      <c r="O1040" s="23" t="s">
        <v>339</v>
      </c>
      <c r="P1040" s="23" t="s">
        <v>2046</v>
      </c>
      <c r="Q1040" s="23"/>
      <c r="R1040" s="26">
        <v>41903.833333333336</v>
      </c>
      <c r="S1040" s="23">
        <v>1800</v>
      </c>
      <c r="T1040" s="23" t="s">
        <v>281</v>
      </c>
      <c r="U1040" s="23" t="s">
        <v>284</v>
      </c>
      <c r="V1040" s="23" t="s">
        <v>1698</v>
      </c>
      <c r="W1040" s="23">
        <v>41904</v>
      </c>
      <c r="X1040" s="23" t="s">
        <v>192</v>
      </c>
      <c r="Y1040" s="23">
        <v>1800</v>
      </c>
      <c r="Z1040" s="23"/>
      <c r="AA1040" s="23">
        <v>41904</v>
      </c>
      <c r="AB1040" s="23">
        <v>-1800</v>
      </c>
    </row>
    <row r="1041" spans="1:28" x14ac:dyDescent="0.25">
      <c r="A1041" s="23" t="s">
        <v>1152</v>
      </c>
      <c r="B1041" s="23">
        <v>200000001</v>
      </c>
      <c r="C1041" s="26">
        <v>41871.288101851853</v>
      </c>
      <c r="D1041" s="26">
        <v>41933.569421296299</v>
      </c>
      <c r="E1041" s="26"/>
      <c r="F1041" s="23">
        <v>0</v>
      </c>
      <c r="G1041" s="23">
        <v>1</v>
      </c>
      <c r="H1041" s="23">
        <v>200000003</v>
      </c>
      <c r="I1041" s="23" t="s">
        <v>1153</v>
      </c>
      <c r="J1041" s="23">
        <v>200000000</v>
      </c>
      <c r="K1041" s="23"/>
      <c r="L1041" s="23" t="s">
        <v>1152</v>
      </c>
      <c r="M1041" s="23" t="s">
        <v>444</v>
      </c>
      <c r="N1041" s="23" t="s">
        <v>1154</v>
      </c>
      <c r="O1041" s="23" t="s">
        <v>1155</v>
      </c>
      <c r="P1041" s="23" t="s">
        <v>1156</v>
      </c>
      <c r="Q1041" s="23"/>
      <c r="R1041" s="26"/>
      <c r="S1041" s="23">
        <v>1040</v>
      </c>
      <c r="T1041" s="23" t="s">
        <v>280</v>
      </c>
      <c r="U1041" s="23" t="s">
        <v>282</v>
      </c>
      <c r="V1041" s="23" t="s">
        <v>1699</v>
      </c>
      <c r="W1041" s="23"/>
      <c r="X1041" s="23" t="s">
        <v>181</v>
      </c>
      <c r="Y1041" s="23"/>
      <c r="Z1041" s="23">
        <v>1040</v>
      </c>
      <c r="AA1041" s="23"/>
      <c r="AB1041" s="23">
        <v>1040</v>
      </c>
    </row>
    <row r="1042" spans="1:28" x14ac:dyDescent="0.25">
      <c r="A1042" s="23" t="s">
        <v>627</v>
      </c>
      <c r="B1042" s="23">
        <v>200000001</v>
      </c>
      <c r="C1042" s="26">
        <v>41856.527465277781</v>
      </c>
      <c r="D1042" s="26">
        <v>41933.569467592592</v>
      </c>
      <c r="E1042" s="26"/>
      <c r="F1042" s="23">
        <v>0</v>
      </c>
      <c r="G1042" s="23">
        <v>1</v>
      </c>
      <c r="H1042" s="23">
        <v>200000003</v>
      </c>
      <c r="I1042" s="23" t="s">
        <v>628</v>
      </c>
      <c r="J1042" s="23">
        <v>200000000</v>
      </c>
      <c r="K1042" s="23"/>
      <c r="L1042" s="23" t="s">
        <v>627</v>
      </c>
      <c r="M1042" s="23" t="s">
        <v>629</v>
      </c>
      <c r="N1042" s="23" t="s">
        <v>436</v>
      </c>
      <c r="O1042" s="23" t="s">
        <v>309</v>
      </c>
      <c r="P1042" s="23" t="s">
        <v>630</v>
      </c>
      <c r="Q1042" s="23"/>
      <c r="R1042" s="26"/>
      <c r="S1042" s="23">
        <v>133975.79999999999</v>
      </c>
      <c r="T1042" s="23" t="s">
        <v>280</v>
      </c>
      <c r="U1042" s="23" t="s">
        <v>282</v>
      </c>
      <c r="V1042" s="23" t="s">
        <v>1699</v>
      </c>
      <c r="W1042" s="23"/>
      <c r="X1042" s="23" t="s">
        <v>181</v>
      </c>
      <c r="Y1042" s="23"/>
      <c r="Z1042" s="23">
        <v>133975.79999999999</v>
      </c>
      <c r="AA1042" s="23"/>
      <c r="AB1042" s="23">
        <v>133975.79999999999</v>
      </c>
    </row>
    <row r="1043" spans="1:28" x14ac:dyDescent="0.25">
      <c r="A1043" s="23" t="s">
        <v>1671</v>
      </c>
      <c r="B1043" s="23">
        <v>200000001</v>
      </c>
      <c r="C1043" s="26">
        <v>41877.231990740744</v>
      </c>
      <c r="D1043" s="26">
        <v>41933.569398148145</v>
      </c>
      <c r="E1043" s="26"/>
      <c r="F1043" s="23">
        <v>0</v>
      </c>
      <c r="G1043" s="23">
        <v>1</v>
      </c>
      <c r="H1043" s="23">
        <v>200000006</v>
      </c>
      <c r="I1043" s="23" t="s">
        <v>1931</v>
      </c>
      <c r="J1043" s="23">
        <v>200000000</v>
      </c>
      <c r="K1043" s="23"/>
      <c r="L1043" s="23" t="s">
        <v>1671</v>
      </c>
      <c r="M1043" s="23" t="s">
        <v>1672</v>
      </c>
      <c r="N1043" s="23" t="s">
        <v>406</v>
      </c>
      <c r="O1043" s="23" t="s">
        <v>253</v>
      </c>
      <c r="P1043" s="23" t="s">
        <v>1673</v>
      </c>
      <c r="Q1043" s="23"/>
      <c r="R1043" s="26">
        <v>41876.833333333336</v>
      </c>
      <c r="S1043" s="23">
        <v>30000</v>
      </c>
      <c r="T1043" s="23" t="s">
        <v>280</v>
      </c>
      <c r="U1043" s="23" t="s">
        <v>282</v>
      </c>
      <c r="V1043" s="23" t="s">
        <v>1706</v>
      </c>
      <c r="W1043" s="23">
        <v>41877</v>
      </c>
      <c r="X1043" s="23" t="s">
        <v>181</v>
      </c>
      <c r="Y1043" s="23"/>
      <c r="Z1043" s="23">
        <v>30000</v>
      </c>
      <c r="AA1043" s="23">
        <v>41877</v>
      </c>
      <c r="AB1043" s="23">
        <v>30000</v>
      </c>
    </row>
    <row r="1044" spans="1:28" x14ac:dyDescent="0.25">
      <c r="A1044" s="23" t="s">
        <v>1491</v>
      </c>
      <c r="B1044" s="23">
        <v>200000002</v>
      </c>
      <c r="C1044" s="26">
        <v>41876.285578703704</v>
      </c>
      <c r="D1044" s="26">
        <v>41933.569398148145</v>
      </c>
      <c r="E1044" s="26"/>
      <c r="F1044" s="23">
        <v>0</v>
      </c>
      <c r="G1044" s="23">
        <v>1</v>
      </c>
      <c r="H1044" s="23">
        <v>200000003</v>
      </c>
      <c r="I1044" s="23" t="s">
        <v>1492</v>
      </c>
      <c r="J1044" s="23">
        <v>200000001</v>
      </c>
      <c r="K1044" s="23"/>
      <c r="L1044" s="23" t="s">
        <v>1491</v>
      </c>
      <c r="M1044" s="23" t="s">
        <v>1128</v>
      </c>
      <c r="N1044" s="23" t="s">
        <v>436</v>
      </c>
      <c r="O1044" s="23" t="s">
        <v>309</v>
      </c>
      <c r="P1044" s="23" t="s">
        <v>1493</v>
      </c>
      <c r="Q1044" s="23"/>
      <c r="R1044" s="26"/>
      <c r="S1044" s="23">
        <v>6000</v>
      </c>
      <c r="T1044" s="23" t="s">
        <v>281</v>
      </c>
      <c r="U1044" s="23" t="s">
        <v>3593</v>
      </c>
      <c r="V1044" s="23" t="s">
        <v>1699</v>
      </c>
      <c r="W1044" s="23"/>
      <c r="X1044" s="23" t="s">
        <v>274</v>
      </c>
      <c r="Y1044" s="23">
        <v>6000</v>
      </c>
      <c r="Z1044" s="23"/>
      <c r="AA1044" s="23"/>
      <c r="AB1044" s="23">
        <v>-6000</v>
      </c>
    </row>
    <row r="1045" spans="1:28" x14ac:dyDescent="0.25">
      <c r="A1045" s="23" t="s">
        <v>2014</v>
      </c>
      <c r="B1045" s="23">
        <v>200000001</v>
      </c>
      <c r="C1045" s="26">
        <v>41883.388495370367</v>
      </c>
      <c r="D1045" s="26">
        <v>41933.569386574076</v>
      </c>
      <c r="E1045" s="26"/>
      <c r="F1045" s="23">
        <v>0</v>
      </c>
      <c r="G1045" s="23">
        <v>1</v>
      </c>
      <c r="H1045" s="23">
        <v>200000000</v>
      </c>
      <c r="I1045" s="23" t="s">
        <v>2015</v>
      </c>
      <c r="J1045" s="23">
        <v>200000000</v>
      </c>
      <c r="K1045" s="23"/>
      <c r="L1045" s="23" t="s">
        <v>2014</v>
      </c>
      <c r="M1045" s="23" t="s">
        <v>2016</v>
      </c>
      <c r="N1045" s="23" t="s">
        <v>525</v>
      </c>
      <c r="O1045" s="23" t="s">
        <v>332</v>
      </c>
      <c r="P1045" s="23" t="s">
        <v>2017</v>
      </c>
      <c r="Q1045" s="23">
        <v>100</v>
      </c>
      <c r="R1045" s="26">
        <v>41882.833333333336</v>
      </c>
      <c r="S1045" s="23">
        <v>207475.31</v>
      </c>
      <c r="T1045" s="23" t="s">
        <v>280</v>
      </c>
      <c r="U1045" s="23" t="s">
        <v>282</v>
      </c>
      <c r="V1045" s="23" t="s">
        <v>1698</v>
      </c>
      <c r="W1045" s="23">
        <v>41883</v>
      </c>
      <c r="X1045" s="23" t="s">
        <v>181</v>
      </c>
      <c r="Y1045" s="23"/>
      <c r="Z1045" s="23">
        <v>207475.31</v>
      </c>
      <c r="AA1045" s="23">
        <v>41883</v>
      </c>
      <c r="AB1045" s="23">
        <v>207475.31</v>
      </c>
    </row>
    <row r="1046" spans="1:28" x14ac:dyDescent="0.25">
      <c r="A1046" s="23" t="s">
        <v>510</v>
      </c>
      <c r="B1046" s="23">
        <v>200000000</v>
      </c>
      <c r="C1046" s="26">
        <v>41914.55909722222</v>
      </c>
      <c r="D1046" s="26">
        <v>41933.54310185185</v>
      </c>
      <c r="E1046" s="26"/>
      <c r="F1046" s="23">
        <v>0</v>
      </c>
      <c r="G1046" s="23">
        <v>1</v>
      </c>
      <c r="H1046" s="23">
        <v>100000000</v>
      </c>
      <c r="I1046" s="23" t="s">
        <v>1730</v>
      </c>
      <c r="J1046" s="23">
        <v>200000001</v>
      </c>
      <c r="K1046" s="23"/>
      <c r="L1046" s="23" t="s">
        <v>510</v>
      </c>
      <c r="M1046" s="23" t="s">
        <v>511</v>
      </c>
      <c r="N1046" s="23" t="s">
        <v>1814</v>
      </c>
      <c r="O1046" s="23" t="s">
        <v>1815</v>
      </c>
      <c r="P1046" s="23" t="s">
        <v>2568</v>
      </c>
      <c r="Q1046" s="23"/>
      <c r="R1046" s="26">
        <v>41784.833333333336</v>
      </c>
      <c r="S1046" s="23">
        <v>823773.9</v>
      </c>
      <c r="T1046" s="23" t="s">
        <v>281</v>
      </c>
      <c r="U1046" s="23" t="s">
        <v>283</v>
      </c>
      <c r="V1046" s="23" t="s">
        <v>1701</v>
      </c>
      <c r="W1046" s="23">
        <v>41785</v>
      </c>
      <c r="X1046" s="23" t="s">
        <v>185</v>
      </c>
      <c r="Y1046" s="23">
        <v>823773.9</v>
      </c>
      <c r="Z1046" s="23"/>
      <c r="AA1046" s="23">
        <v>41785</v>
      </c>
      <c r="AB1046" s="23">
        <v>-823773.9</v>
      </c>
    </row>
    <row r="1047" spans="1:28" x14ac:dyDescent="0.25">
      <c r="A1047" s="23" t="s">
        <v>3340</v>
      </c>
      <c r="B1047" s="23">
        <v>200000001</v>
      </c>
      <c r="C1047" s="26">
        <v>41943.338726851849</v>
      </c>
      <c r="D1047" s="26">
        <v>41943.338726851849</v>
      </c>
      <c r="E1047" s="26"/>
      <c r="F1047" s="23">
        <v>0</v>
      </c>
      <c r="G1047" s="23">
        <v>1</v>
      </c>
      <c r="H1047" s="23">
        <v>200000003</v>
      </c>
      <c r="I1047" s="23" t="s">
        <v>2686</v>
      </c>
      <c r="J1047" s="23">
        <v>200000000</v>
      </c>
      <c r="K1047" s="23"/>
      <c r="L1047" s="23" t="s">
        <v>3340</v>
      </c>
      <c r="M1047" s="23" t="s">
        <v>3341</v>
      </c>
      <c r="N1047" s="23" t="s">
        <v>977</v>
      </c>
      <c r="O1047" s="23" t="s">
        <v>978</v>
      </c>
      <c r="P1047" s="23" t="s">
        <v>3342</v>
      </c>
      <c r="Q1047" s="23"/>
      <c r="R1047" s="26">
        <v>41942.833333333336</v>
      </c>
      <c r="S1047" s="23">
        <v>287957.11</v>
      </c>
      <c r="T1047" s="23" t="s">
        <v>280</v>
      </c>
      <c r="U1047" s="23" t="s">
        <v>282</v>
      </c>
      <c r="V1047" s="23" t="s">
        <v>1699</v>
      </c>
      <c r="W1047" s="23">
        <v>41943</v>
      </c>
      <c r="X1047" s="23" t="s">
        <v>181</v>
      </c>
      <c r="Y1047" s="23"/>
      <c r="Z1047" s="23">
        <v>287957.11</v>
      </c>
      <c r="AA1047" s="23">
        <v>41943</v>
      </c>
      <c r="AB1047" s="23">
        <v>287957.11</v>
      </c>
    </row>
    <row r="1048" spans="1:28" x14ac:dyDescent="0.25">
      <c r="A1048" s="23" t="s">
        <v>3110</v>
      </c>
      <c r="B1048" s="23">
        <v>200000001</v>
      </c>
      <c r="C1048" s="26">
        <v>41942.32916666667</v>
      </c>
      <c r="D1048" s="26">
        <v>41957.257488425923</v>
      </c>
      <c r="E1048" s="26"/>
      <c r="F1048" s="23">
        <v>0</v>
      </c>
      <c r="G1048" s="23">
        <v>1</v>
      </c>
      <c r="H1048" s="23">
        <v>200000000</v>
      </c>
      <c r="I1048" s="23" t="s">
        <v>3111</v>
      </c>
      <c r="J1048" s="23">
        <v>200000000</v>
      </c>
      <c r="K1048" s="23"/>
      <c r="L1048" s="23" t="s">
        <v>3110</v>
      </c>
      <c r="M1048" s="23" t="s">
        <v>3112</v>
      </c>
      <c r="N1048" s="23" t="s">
        <v>2784</v>
      </c>
      <c r="O1048" s="23" t="s">
        <v>2785</v>
      </c>
      <c r="P1048" s="23" t="s">
        <v>3113</v>
      </c>
      <c r="Q1048" s="23"/>
      <c r="R1048" s="26">
        <v>41940.833333333336</v>
      </c>
      <c r="S1048" s="23">
        <v>37000</v>
      </c>
      <c r="T1048" s="23" t="s">
        <v>280</v>
      </c>
      <c r="U1048" s="23" t="s">
        <v>282</v>
      </c>
      <c r="V1048" s="23" t="s">
        <v>1698</v>
      </c>
      <c r="W1048" s="23">
        <v>41941</v>
      </c>
      <c r="X1048" s="23" t="s">
        <v>181</v>
      </c>
      <c r="Y1048" s="23"/>
      <c r="Z1048" s="23">
        <v>37000</v>
      </c>
      <c r="AA1048" s="23">
        <v>41941</v>
      </c>
      <c r="AB1048" s="23">
        <v>37000</v>
      </c>
    </row>
    <row r="1049" spans="1:28" x14ac:dyDescent="0.25">
      <c r="A1049" s="23" t="s">
        <v>1732</v>
      </c>
      <c r="B1049" s="23">
        <v>200000000</v>
      </c>
      <c r="C1049" s="26">
        <v>41914.630289351851</v>
      </c>
      <c r="D1049" s="26">
        <v>41933.543090277781</v>
      </c>
      <c r="E1049" s="26"/>
      <c r="F1049" s="23">
        <v>0</v>
      </c>
      <c r="G1049" s="23">
        <v>1</v>
      </c>
      <c r="H1049" s="23">
        <v>100000000</v>
      </c>
      <c r="I1049" s="23" t="s">
        <v>1733</v>
      </c>
      <c r="J1049" s="23">
        <v>200000001</v>
      </c>
      <c r="K1049" s="23"/>
      <c r="L1049" s="23" t="s">
        <v>1732</v>
      </c>
      <c r="M1049" s="23" t="s">
        <v>1734</v>
      </c>
      <c r="N1049" s="23" t="s">
        <v>1814</v>
      </c>
      <c r="O1049" s="23" t="s">
        <v>1815</v>
      </c>
      <c r="P1049" s="23" t="s">
        <v>2242</v>
      </c>
      <c r="Q1049" s="23"/>
      <c r="R1049" s="26">
        <v>41837.833333333336</v>
      </c>
      <c r="S1049" s="23">
        <v>26877.200000000001</v>
      </c>
      <c r="T1049" s="23" t="s">
        <v>281</v>
      </c>
      <c r="U1049" s="23" t="s">
        <v>283</v>
      </c>
      <c r="V1049" s="23" t="s">
        <v>1701</v>
      </c>
      <c r="W1049" s="23">
        <v>41838</v>
      </c>
      <c r="X1049" s="23" t="s">
        <v>185</v>
      </c>
      <c r="Y1049" s="23">
        <v>26877.200000000001</v>
      </c>
      <c r="Z1049" s="23"/>
      <c r="AA1049" s="23">
        <v>41838</v>
      </c>
      <c r="AB1049" s="23">
        <v>-26877.200000000001</v>
      </c>
    </row>
    <row r="1050" spans="1:28" x14ac:dyDescent="0.25">
      <c r="A1050" s="23" t="s">
        <v>619</v>
      </c>
      <c r="B1050" s="23">
        <v>200000004</v>
      </c>
      <c r="C1050" s="26">
        <v>41948.361921296295</v>
      </c>
      <c r="D1050" s="26">
        <v>41948.361921296295</v>
      </c>
      <c r="E1050" s="26"/>
      <c r="F1050" s="23">
        <v>0</v>
      </c>
      <c r="G1050" s="23">
        <v>1</v>
      </c>
      <c r="H1050" s="23">
        <v>200000003</v>
      </c>
      <c r="I1050" s="23" t="s">
        <v>2966</v>
      </c>
      <c r="J1050" s="23">
        <v>200000001</v>
      </c>
      <c r="K1050" s="23"/>
      <c r="L1050" s="23" t="s">
        <v>619</v>
      </c>
      <c r="M1050" s="23" t="s">
        <v>620</v>
      </c>
      <c r="N1050" s="23" t="s">
        <v>3013</v>
      </c>
      <c r="O1050" s="23" t="s">
        <v>3014</v>
      </c>
      <c r="P1050" s="23" t="s">
        <v>3252</v>
      </c>
      <c r="Q1050" s="23"/>
      <c r="R1050" s="26">
        <v>41927.833333333336</v>
      </c>
      <c r="S1050" s="23">
        <v>2110.1999999999998</v>
      </c>
      <c r="T1050" s="23" t="s">
        <v>281</v>
      </c>
      <c r="U1050" s="23" t="s">
        <v>285</v>
      </c>
      <c r="V1050" s="23" t="s">
        <v>1699</v>
      </c>
      <c r="W1050" s="23">
        <v>41928</v>
      </c>
      <c r="X1050" s="23" t="s">
        <v>195</v>
      </c>
      <c r="Y1050" s="23">
        <v>2110.1999999999998</v>
      </c>
      <c r="Z1050" s="23"/>
      <c r="AA1050" s="23">
        <v>41928</v>
      </c>
      <c r="AB1050" s="23">
        <v>-2110.1999999999998</v>
      </c>
    </row>
    <row r="1051" spans="1:28" x14ac:dyDescent="0.25">
      <c r="A1051" s="23" t="s">
        <v>3087</v>
      </c>
      <c r="B1051" s="23">
        <v>200000001</v>
      </c>
      <c r="C1051" s="26">
        <v>41943.491018518522</v>
      </c>
      <c r="D1051" s="26">
        <v>41943.491018518522</v>
      </c>
      <c r="E1051" s="26"/>
      <c r="F1051" s="23">
        <v>0</v>
      </c>
      <c r="G1051" s="23">
        <v>1</v>
      </c>
      <c r="H1051" s="23">
        <v>200000003</v>
      </c>
      <c r="I1051" s="23" t="s">
        <v>3088</v>
      </c>
      <c r="J1051" s="23">
        <v>200000000</v>
      </c>
      <c r="K1051" s="23"/>
      <c r="L1051" s="23" t="s">
        <v>3087</v>
      </c>
      <c r="M1051" s="23" t="s">
        <v>444</v>
      </c>
      <c r="N1051" s="23" t="s">
        <v>3089</v>
      </c>
      <c r="O1051" s="23" t="s">
        <v>3090</v>
      </c>
      <c r="P1051" s="23" t="s">
        <v>3093</v>
      </c>
      <c r="Q1051" s="23"/>
      <c r="R1051" s="26">
        <v>41952.833333333336</v>
      </c>
      <c r="S1051" s="23">
        <v>63264</v>
      </c>
      <c r="T1051" s="23" t="s">
        <v>280</v>
      </c>
      <c r="U1051" s="23" t="s">
        <v>282</v>
      </c>
      <c r="V1051" s="23" t="s">
        <v>1699</v>
      </c>
      <c r="W1051" s="23">
        <v>41953</v>
      </c>
      <c r="X1051" s="23" t="s">
        <v>181</v>
      </c>
      <c r="Y1051" s="23"/>
      <c r="Z1051" s="23">
        <v>63264</v>
      </c>
      <c r="AA1051" s="23">
        <v>41953</v>
      </c>
      <c r="AB1051" s="23">
        <v>63264</v>
      </c>
    </row>
    <row r="1052" spans="1:28" x14ac:dyDescent="0.25">
      <c r="A1052" s="23" t="s">
        <v>1817</v>
      </c>
      <c r="B1052" s="23">
        <v>200000001</v>
      </c>
      <c r="C1052" s="26">
        <v>41920.300520833334</v>
      </c>
      <c r="D1052" s="26">
        <v>41933.56931712963</v>
      </c>
      <c r="E1052" s="26"/>
      <c r="F1052" s="23">
        <v>0</v>
      </c>
      <c r="G1052" s="23">
        <v>1</v>
      </c>
      <c r="H1052" s="23">
        <v>200000003</v>
      </c>
      <c r="I1052" s="23" t="s">
        <v>1818</v>
      </c>
      <c r="J1052" s="23">
        <v>200000000</v>
      </c>
      <c r="K1052" s="23"/>
      <c r="L1052" s="23" t="s">
        <v>1817</v>
      </c>
      <c r="M1052" s="23" t="s">
        <v>1819</v>
      </c>
      <c r="N1052" s="23" t="s">
        <v>972</v>
      </c>
      <c r="O1052" s="23" t="s">
        <v>973</v>
      </c>
      <c r="P1052" s="23" t="s">
        <v>1820</v>
      </c>
      <c r="Q1052" s="23"/>
      <c r="R1052" s="26">
        <v>41917.833333333336</v>
      </c>
      <c r="S1052" s="23">
        <v>36517</v>
      </c>
      <c r="T1052" s="23" t="s">
        <v>280</v>
      </c>
      <c r="U1052" s="23" t="s">
        <v>282</v>
      </c>
      <c r="V1052" s="23" t="s">
        <v>1699</v>
      </c>
      <c r="W1052" s="23">
        <v>41918</v>
      </c>
      <c r="X1052" s="23" t="s">
        <v>181</v>
      </c>
      <c r="Y1052" s="23"/>
      <c r="Z1052" s="23">
        <v>36517</v>
      </c>
      <c r="AA1052" s="23">
        <v>41918</v>
      </c>
      <c r="AB1052" s="23">
        <v>36517</v>
      </c>
    </row>
    <row r="1053" spans="1:28" x14ac:dyDescent="0.25">
      <c r="A1053" s="23" t="s">
        <v>492</v>
      </c>
      <c r="B1053" s="23">
        <v>200000001</v>
      </c>
      <c r="C1053" s="26">
        <v>41852.515057870369</v>
      </c>
      <c r="D1053" s="26">
        <v>41933.569467592592</v>
      </c>
      <c r="E1053" s="26"/>
      <c r="F1053" s="23">
        <v>0</v>
      </c>
      <c r="G1053" s="23">
        <v>1</v>
      </c>
      <c r="H1053" s="23">
        <v>200000003</v>
      </c>
      <c r="I1053" s="23" t="s">
        <v>493</v>
      </c>
      <c r="J1053" s="23">
        <v>200000000</v>
      </c>
      <c r="K1053" s="23"/>
      <c r="L1053" s="23" t="s">
        <v>492</v>
      </c>
      <c r="M1053" s="23" t="s">
        <v>494</v>
      </c>
      <c r="N1053" s="23" t="s">
        <v>495</v>
      </c>
      <c r="O1053" s="23" t="s">
        <v>308</v>
      </c>
      <c r="P1053" s="23" t="s">
        <v>637</v>
      </c>
      <c r="Q1053" s="23"/>
      <c r="R1053" s="26">
        <v>41773.833333333336</v>
      </c>
      <c r="S1053" s="23">
        <v>47970</v>
      </c>
      <c r="T1053" s="23" t="s">
        <v>280</v>
      </c>
      <c r="U1053" s="23" t="s">
        <v>282</v>
      </c>
      <c r="V1053" s="23" t="s">
        <v>1699</v>
      </c>
      <c r="W1053" s="23">
        <v>41774</v>
      </c>
      <c r="X1053" s="23" t="s">
        <v>181</v>
      </c>
      <c r="Y1053" s="23"/>
      <c r="Z1053" s="23">
        <v>47970</v>
      </c>
      <c r="AA1053" s="23">
        <v>41774</v>
      </c>
      <c r="AB1053" s="23">
        <v>47970</v>
      </c>
    </row>
    <row r="1054" spans="1:28" x14ac:dyDescent="0.25">
      <c r="A1054" s="23" t="s">
        <v>1289</v>
      </c>
      <c r="B1054" s="23">
        <v>200000001</v>
      </c>
      <c r="C1054" s="26">
        <v>41876.244351851848</v>
      </c>
      <c r="D1054" s="26">
        <v>41933.569398148145</v>
      </c>
      <c r="E1054" s="26"/>
      <c r="F1054" s="23">
        <v>0</v>
      </c>
      <c r="G1054" s="23">
        <v>1</v>
      </c>
      <c r="H1054" s="23">
        <v>200000003</v>
      </c>
      <c r="I1054" s="23" t="s">
        <v>1290</v>
      </c>
      <c r="J1054" s="23">
        <v>200000000</v>
      </c>
      <c r="K1054" s="23"/>
      <c r="L1054" s="23" t="s">
        <v>1289</v>
      </c>
      <c r="M1054" s="23" t="s">
        <v>1128</v>
      </c>
      <c r="N1054" s="23" t="s">
        <v>436</v>
      </c>
      <c r="O1054" s="23" t="s">
        <v>309</v>
      </c>
      <c r="P1054" s="23" t="s">
        <v>1291</v>
      </c>
      <c r="Q1054" s="23"/>
      <c r="R1054" s="26">
        <v>41682.833333333336</v>
      </c>
      <c r="S1054" s="23">
        <v>764444.64</v>
      </c>
      <c r="T1054" s="23" t="s">
        <v>280</v>
      </c>
      <c r="U1054" s="23" t="s">
        <v>282</v>
      </c>
      <c r="V1054" s="23" t="s">
        <v>1699</v>
      </c>
      <c r="W1054" s="23">
        <v>41683</v>
      </c>
      <c r="X1054" s="23" t="s">
        <v>181</v>
      </c>
      <c r="Y1054" s="23"/>
      <c r="Z1054" s="23">
        <v>764444.64</v>
      </c>
      <c r="AA1054" s="23">
        <v>41683</v>
      </c>
      <c r="AB1054" s="23">
        <v>764444.64</v>
      </c>
    </row>
    <row r="1055" spans="1:28" x14ac:dyDescent="0.25">
      <c r="A1055" s="23" t="s">
        <v>952</v>
      </c>
      <c r="B1055" s="23">
        <v>200000000</v>
      </c>
      <c r="C1055" s="26">
        <v>41865.55027777778</v>
      </c>
      <c r="D1055" s="26">
        <v>41933.543009259258</v>
      </c>
      <c r="E1055" s="26"/>
      <c r="F1055" s="23">
        <v>0</v>
      </c>
      <c r="G1055" s="23">
        <v>1</v>
      </c>
      <c r="H1055" s="23">
        <v>100000000</v>
      </c>
      <c r="I1055" s="23" t="s">
        <v>953</v>
      </c>
      <c r="J1055" s="23">
        <v>200000001</v>
      </c>
      <c r="K1055" s="23"/>
      <c r="L1055" s="23" t="s">
        <v>952</v>
      </c>
      <c r="M1055" s="23" t="s">
        <v>954</v>
      </c>
      <c r="N1055" s="23" t="s">
        <v>541</v>
      </c>
      <c r="O1055" s="23" t="s">
        <v>347</v>
      </c>
      <c r="P1055" s="23" t="s">
        <v>955</v>
      </c>
      <c r="Q1055" s="23"/>
      <c r="R1055" s="26">
        <v>41857.833333333336</v>
      </c>
      <c r="S1055" s="23">
        <v>33889.5</v>
      </c>
      <c r="T1055" s="23" t="s">
        <v>281</v>
      </c>
      <c r="U1055" s="23" t="s">
        <v>283</v>
      </c>
      <c r="V1055" s="23" t="s">
        <v>1701</v>
      </c>
      <c r="W1055" s="23">
        <v>41858</v>
      </c>
      <c r="X1055" s="23" t="s">
        <v>185</v>
      </c>
      <c r="Y1055" s="23">
        <v>33889.5</v>
      </c>
      <c r="Z1055" s="23"/>
      <c r="AA1055" s="23">
        <v>41858</v>
      </c>
      <c r="AB1055" s="23">
        <v>-33889.5</v>
      </c>
    </row>
    <row r="1056" spans="1:28" x14ac:dyDescent="0.25">
      <c r="A1056" s="23" t="s">
        <v>1130</v>
      </c>
      <c r="B1056" s="23">
        <v>200000001</v>
      </c>
      <c r="C1056" s="26">
        <v>41870.338912037034</v>
      </c>
      <c r="D1056" s="26">
        <v>41933.569444444445</v>
      </c>
      <c r="E1056" s="26"/>
      <c r="F1056" s="23">
        <v>0</v>
      </c>
      <c r="G1056" s="23">
        <v>1</v>
      </c>
      <c r="H1056" s="23">
        <v>200000000</v>
      </c>
      <c r="I1056" s="23" t="s">
        <v>1841</v>
      </c>
      <c r="J1056" s="23">
        <v>200000000</v>
      </c>
      <c r="K1056" s="23"/>
      <c r="L1056" s="23" t="s">
        <v>1130</v>
      </c>
      <c r="M1056" s="23" t="s">
        <v>1131</v>
      </c>
      <c r="N1056" s="23" t="s">
        <v>937</v>
      </c>
      <c r="O1056" s="23" t="s">
        <v>300</v>
      </c>
      <c r="P1056" s="23" t="s">
        <v>1132</v>
      </c>
      <c r="Q1056" s="23"/>
      <c r="R1056" s="26">
        <v>41758.833333333336</v>
      </c>
      <c r="S1056" s="23">
        <v>4100000</v>
      </c>
      <c r="T1056" s="23" t="s">
        <v>280</v>
      </c>
      <c r="U1056" s="23" t="s">
        <v>282</v>
      </c>
      <c r="V1056" s="23" t="s">
        <v>1698</v>
      </c>
      <c r="W1056" s="23">
        <v>41759</v>
      </c>
      <c r="X1056" s="23" t="s">
        <v>181</v>
      </c>
      <c r="Y1056" s="23"/>
      <c r="Z1056" s="23">
        <v>4100000</v>
      </c>
      <c r="AA1056" s="23">
        <v>41759</v>
      </c>
      <c r="AB1056" s="23">
        <v>4100000</v>
      </c>
    </row>
    <row r="1057" spans="1:28" x14ac:dyDescent="0.25">
      <c r="A1057" s="23" t="s">
        <v>1415</v>
      </c>
      <c r="B1057" s="23">
        <v>200000001</v>
      </c>
      <c r="C1057" s="26">
        <v>41871.481851851851</v>
      </c>
      <c r="D1057" s="26">
        <v>41933.569502314815</v>
      </c>
      <c r="E1057" s="26"/>
      <c r="F1057" s="23">
        <v>0</v>
      </c>
      <c r="G1057" s="23">
        <v>1</v>
      </c>
      <c r="H1057" s="23">
        <v>200000000</v>
      </c>
      <c r="I1057" s="23"/>
      <c r="J1057" s="23">
        <v>200000000</v>
      </c>
      <c r="K1057" s="23"/>
      <c r="L1057" s="23" t="s">
        <v>1415</v>
      </c>
      <c r="M1057" s="23" t="s">
        <v>1416</v>
      </c>
      <c r="N1057" s="23" t="s">
        <v>1417</v>
      </c>
      <c r="O1057" s="23" t="s">
        <v>1418</v>
      </c>
      <c r="P1057" s="23" t="s">
        <v>1419</v>
      </c>
      <c r="Q1057" s="23">
        <v>100</v>
      </c>
      <c r="R1057" s="26">
        <v>41843.833333333336</v>
      </c>
      <c r="S1057" s="23">
        <v>159200</v>
      </c>
      <c r="T1057" s="23" t="s">
        <v>280</v>
      </c>
      <c r="U1057" s="23" t="s">
        <v>282</v>
      </c>
      <c r="V1057" s="23" t="s">
        <v>1698</v>
      </c>
      <c r="W1057" s="23">
        <v>41844</v>
      </c>
      <c r="X1057" s="23" t="s">
        <v>181</v>
      </c>
      <c r="Y1057" s="23"/>
      <c r="Z1057" s="23">
        <v>159200</v>
      </c>
      <c r="AA1057" s="23">
        <v>41844</v>
      </c>
      <c r="AB1057" s="23">
        <v>159200</v>
      </c>
    </row>
    <row r="1058" spans="1:28" x14ac:dyDescent="0.25">
      <c r="A1058" s="23" t="s">
        <v>500</v>
      </c>
      <c r="B1058" s="23">
        <v>200000001</v>
      </c>
      <c r="C1058" s="26">
        <v>41827.483599537038</v>
      </c>
      <c r="D1058" s="26">
        <v>41933.569710648146</v>
      </c>
      <c r="E1058" s="26"/>
      <c r="F1058" s="23">
        <v>0</v>
      </c>
      <c r="G1058" s="23">
        <v>1</v>
      </c>
      <c r="H1058" s="23">
        <v>200000000</v>
      </c>
      <c r="I1058" s="23" t="s">
        <v>1921</v>
      </c>
      <c r="J1058" s="23">
        <v>200000000</v>
      </c>
      <c r="K1058" s="23"/>
      <c r="L1058" s="23" t="s">
        <v>500</v>
      </c>
      <c r="M1058" s="23" t="s">
        <v>383</v>
      </c>
      <c r="N1058" s="23" t="s">
        <v>501</v>
      </c>
      <c r="O1058" s="23" t="s">
        <v>260</v>
      </c>
      <c r="P1058" s="23" t="s">
        <v>613</v>
      </c>
      <c r="Q1058" s="23"/>
      <c r="R1058" s="26">
        <v>42061.833333333336</v>
      </c>
      <c r="S1058" s="23">
        <v>16000</v>
      </c>
      <c r="T1058" s="23" t="s">
        <v>280</v>
      </c>
      <c r="U1058" s="23" t="s">
        <v>282</v>
      </c>
      <c r="V1058" s="23" t="s">
        <v>1698</v>
      </c>
      <c r="W1058" s="23">
        <v>42062</v>
      </c>
      <c r="X1058" s="23" t="s">
        <v>181</v>
      </c>
      <c r="Y1058" s="23"/>
      <c r="Z1058" s="23">
        <v>16000</v>
      </c>
      <c r="AA1058" s="23">
        <v>42062</v>
      </c>
      <c r="AB1058" s="23">
        <v>16000</v>
      </c>
    </row>
    <row r="1059" spans="1:28" x14ac:dyDescent="0.25">
      <c r="A1059" s="23" t="s">
        <v>1229</v>
      </c>
      <c r="B1059" s="23">
        <v>200000001</v>
      </c>
      <c r="C1059" s="26">
        <v>41870.524085648147</v>
      </c>
      <c r="D1059" s="26">
        <v>41933.569421296299</v>
      </c>
      <c r="E1059" s="26"/>
      <c r="F1059" s="23">
        <v>0</v>
      </c>
      <c r="G1059" s="23">
        <v>1</v>
      </c>
      <c r="H1059" s="23">
        <v>200000003</v>
      </c>
      <c r="I1059" s="23" t="s">
        <v>1230</v>
      </c>
      <c r="J1059" s="23">
        <v>200000000</v>
      </c>
      <c r="K1059" s="23"/>
      <c r="L1059" s="23" t="s">
        <v>1229</v>
      </c>
      <c r="M1059" s="23" t="s">
        <v>1088</v>
      </c>
      <c r="N1059" s="23" t="s">
        <v>495</v>
      </c>
      <c r="O1059" s="23" t="s">
        <v>308</v>
      </c>
      <c r="P1059" s="23" t="s">
        <v>1647</v>
      </c>
      <c r="Q1059" s="23"/>
      <c r="R1059" s="26">
        <v>41753.833333333336</v>
      </c>
      <c r="S1059" s="23">
        <v>58500</v>
      </c>
      <c r="T1059" s="23" t="s">
        <v>280</v>
      </c>
      <c r="U1059" s="23" t="s">
        <v>282</v>
      </c>
      <c r="V1059" s="23" t="s">
        <v>1699</v>
      </c>
      <c r="W1059" s="23">
        <v>41754</v>
      </c>
      <c r="X1059" s="23" t="s">
        <v>181</v>
      </c>
      <c r="Y1059" s="23"/>
      <c r="Z1059" s="23">
        <v>58500</v>
      </c>
      <c r="AA1059" s="23">
        <v>41754</v>
      </c>
      <c r="AB1059" s="23">
        <v>58500</v>
      </c>
    </row>
    <row r="1060" spans="1:28" x14ac:dyDescent="0.25">
      <c r="A1060" s="23" t="s">
        <v>1884</v>
      </c>
      <c r="B1060" s="23">
        <v>200000000</v>
      </c>
      <c r="C1060" s="26">
        <v>41892.359178240738</v>
      </c>
      <c r="D1060" s="26">
        <v>41933.542905092596</v>
      </c>
      <c r="E1060" s="26"/>
      <c r="F1060" s="23">
        <v>0</v>
      </c>
      <c r="G1060" s="23">
        <v>1</v>
      </c>
      <c r="H1060" s="23">
        <v>200000003</v>
      </c>
      <c r="I1060" s="23" t="s">
        <v>1885</v>
      </c>
      <c r="J1060" s="23">
        <v>200000001</v>
      </c>
      <c r="K1060" s="23"/>
      <c r="L1060" s="23" t="s">
        <v>1884</v>
      </c>
      <c r="M1060" s="23" t="s">
        <v>1886</v>
      </c>
      <c r="N1060" s="23" t="s">
        <v>447</v>
      </c>
      <c r="O1060" s="23" t="s">
        <v>294</v>
      </c>
      <c r="P1060" s="23" t="s">
        <v>2278</v>
      </c>
      <c r="Q1060" s="23"/>
      <c r="R1060" s="26">
        <v>41904.833333333336</v>
      </c>
      <c r="S1060" s="23">
        <v>644</v>
      </c>
      <c r="T1060" s="23" t="s">
        <v>281</v>
      </c>
      <c r="U1060" s="23" t="s">
        <v>283</v>
      </c>
      <c r="V1060" s="23" t="s">
        <v>1699</v>
      </c>
      <c r="W1060" s="23">
        <v>41905</v>
      </c>
      <c r="X1060" s="23" t="s">
        <v>185</v>
      </c>
      <c r="Y1060" s="23">
        <v>644</v>
      </c>
      <c r="Z1060" s="23"/>
      <c r="AA1060" s="23">
        <v>41905</v>
      </c>
      <c r="AB1060" s="23">
        <v>-644</v>
      </c>
    </row>
    <row r="1061" spans="1:28" x14ac:dyDescent="0.25">
      <c r="A1061" s="23" t="s">
        <v>1196</v>
      </c>
      <c r="B1061" s="23">
        <v>200000001</v>
      </c>
      <c r="C1061" s="26">
        <v>41876.254479166666</v>
      </c>
      <c r="D1061" s="26">
        <v>41933.569398148145</v>
      </c>
      <c r="E1061" s="26"/>
      <c r="F1061" s="23">
        <v>0</v>
      </c>
      <c r="G1061" s="23">
        <v>1</v>
      </c>
      <c r="H1061" s="23">
        <v>200000003</v>
      </c>
      <c r="I1061" s="23" t="s">
        <v>1197</v>
      </c>
      <c r="J1061" s="23">
        <v>200000000</v>
      </c>
      <c r="K1061" s="23"/>
      <c r="L1061" s="23" t="s">
        <v>1196</v>
      </c>
      <c r="M1061" s="23" t="s">
        <v>1092</v>
      </c>
      <c r="N1061" s="23" t="s">
        <v>436</v>
      </c>
      <c r="O1061" s="23" t="s">
        <v>309</v>
      </c>
      <c r="P1061" s="23" t="s">
        <v>1406</v>
      </c>
      <c r="Q1061" s="23"/>
      <c r="R1061" s="26">
        <v>41672.833333333336</v>
      </c>
      <c r="S1061" s="23">
        <v>93106.8</v>
      </c>
      <c r="T1061" s="23" t="s">
        <v>280</v>
      </c>
      <c r="U1061" s="23" t="s">
        <v>282</v>
      </c>
      <c r="V1061" s="23" t="s">
        <v>1699</v>
      </c>
      <c r="W1061" s="23">
        <v>41673</v>
      </c>
      <c r="X1061" s="23" t="s">
        <v>181</v>
      </c>
      <c r="Y1061" s="23"/>
      <c r="Z1061" s="23">
        <v>93106.8</v>
      </c>
      <c r="AA1061" s="23">
        <v>41673</v>
      </c>
      <c r="AB1061" s="23">
        <v>93106.8</v>
      </c>
    </row>
    <row r="1062" spans="1:28" x14ac:dyDescent="0.25">
      <c r="A1062" s="23" t="s">
        <v>3422</v>
      </c>
      <c r="B1062" s="23">
        <v>200000001</v>
      </c>
      <c r="C1062" s="26">
        <v>41955.474062499998</v>
      </c>
      <c r="D1062" s="26">
        <v>41955.474062499998</v>
      </c>
      <c r="E1062" s="26"/>
      <c r="F1062" s="23">
        <v>0</v>
      </c>
      <c r="G1062" s="23">
        <v>1</v>
      </c>
      <c r="H1062" s="23">
        <v>200000000</v>
      </c>
      <c r="I1062" s="23" t="s">
        <v>3423</v>
      </c>
      <c r="J1062" s="23">
        <v>200000000</v>
      </c>
      <c r="K1062" s="23"/>
      <c r="L1062" s="23" t="s">
        <v>3422</v>
      </c>
      <c r="M1062" s="23" t="s">
        <v>3424</v>
      </c>
      <c r="N1062" s="23" t="s">
        <v>1123</v>
      </c>
      <c r="O1062" s="23" t="s">
        <v>1124</v>
      </c>
      <c r="P1062" s="23" t="s">
        <v>3425</v>
      </c>
      <c r="Q1062" s="23"/>
      <c r="R1062" s="26">
        <v>41977.833333333336</v>
      </c>
      <c r="S1062" s="23">
        <v>24200</v>
      </c>
      <c r="T1062" s="23" t="s">
        <v>280</v>
      </c>
      <c r="U1062" s="23" t="s">
        <v>282</v>
      </c>
      <c r="V1062" s="23" t="s">
        <v>1698</v>
      </c>
      <c r="W1062" s="23">
        <v>41978</v>
      </c>
      <c r="X1062" s="23" t="s">
        <v>181</v>
      </c>
      <c r="Y1062" s="23"/>
      <c r="Z1062" s="23">
        <v>24200</v>
      </c>
      <c r="AA1062" s="23">
        <v>41978</v>
      </c>
      <c r="AB1062" s="23">
        <v>24200</v>
      </c>
    </row>
    <row r="1063" spans="1:28" x14ac:dyDescent="0.25">
      <c r="A1063" s="23" t="s">
        <v>500</v>
      </c>
      <c r="B1063" s="23">
        <v>200000001</v>
      </c>
      <c r="C1063" s="26">
        <v>41827.479953703703</v>
      </c>
      <c r="D1063" s="26">
        <v>41933.569710648146</v>
      </c>
      <c r="E1063" s="26"/>
      <c r="F1063" s="23">
        <v>0</v>
      </c>
      <c r="G1063" s="23">
        <v>1</v>
      </c>
      <c r="H1063" s="23">
        <v>200000000</v>
      </c>
      <c r="I1063" s="23" t="s">
        <v>1921</v>
      </c>
      <c r="J1063" s="23">
        <v>200000000</v>
      </c>
      <c r="K1063" s="23"/>
      <c r="L1063" s="23" t="s">
        <v>500</v>
      </c>
      <c r="M1063" s="23" t="s">
        <v>383</v>
      </c>
      <c r="N1063" s="23" t="s">
        <v>501</v>
      </c>
      <c r="O1063" s="23" t="s">
        <v>260</v>
      </c>
      <c r="P1063" s="23" t="s">
        <v>584</v>
      </c>
      <c r="Q1063" s="23"/>
      <c r="R1063" s="26">
        <v>41911.833333333336</v>
      </c>
      <c r="S1063" s="23">
        <v>16000</v>
      </c>
      <c r="T1063" s="23" t="s">
        <v>280</v>
      </c>
      <c r="U1063" s="23" t="s">
        <v>282</v>
      </c>
      <c r="V1063" s="23" t="s">
        <v>1698</v>
      </c>
      <c r="W1063" s="23">
        <v>41912</v>
      </c>
      <c r="X1063" s="23" t="s">
        <v>181</v>
      </c>
      <c r="Y1063" s="23"/>
      <c r="Z1063" s="23">
        <v>16000</v>
      </c>
      <c r="AA1063" s="23">
        <v>41912</v>
      </c>
      <c r="AB1063" s="23">
        <v>16000</v>
      </c>
    </row>
    <row r="1064" spans="1:28" x14ac:dyDescent="0.25">
      <c r="A1064" s="23" t="s">
        <v>2665</v>
      </c>
      <c r="B1064" s="23">
        <v>200000000</v>
      </c>
      <c r="C1064" s="26">
        <v>41936.331678240742</v>
      </c>
      <c r="D1064" s="26">
        <v>41936.331678240742</v>
      </c>
      <c r="E1064" s="26"/>
      <c r="F1064" s="23">
        <v>0</v>
      </c>
      <c r="G1064" s="23">
        <v>1</v>
      </c>
      <c r="H1064" s="23">
        <v>200000000</v>
      </c>
      <c r="I1064" s="23" t="s">
        <v>2666</v>
      </c>
      <c r="J1064" s="23">
        <v>200000001</v>
      </c>
      <c r="K1064" s="23"/>
      <c r="L1064" s="23" t="s">
        <v>2665</v>
      </c>
      <c r="M1064" s="23" t="s">
        <v>2667</v>
      </c>
      <c r="N1064" s="23" t="s">
        <v>395</v>
      </c>
      <c r="O1064" s="23" t="s">
        <v>322</v>
      </c>
      <c r="P1064" s="23" t="s">
        <v>3179</v>
      </c>
      <c r="Q1064" s="23"/>
      <c r="R1064" s="26">
        <v>41960.833333333336</v>
      </c>
      <c r="S1064" s="23">
        <v>2085.8000000000002</v>
      </c>
      <c r="T1064" s="23" t="s">
        <v>281</v>
      </c>
      <c r="U1064" s="23" t="s">
        <v>283</v>
      </c>
      <c r="V1064" s="23" t="s">
        <v>1698</v>
      </c>
      <c r="W1064" s="23">
        <v>41961</v>
      </c>
      <c r="X1064" s="23" t="s">
        <v>185</v>
      </c>
      <c r="Y1064" s="23">
        <v>2085.8000000000002</v>
      </c>
      <c r="Z1064" s="23"/>
      <c r="AA1064" s="23">
        <v>41961</v>
      </c>
      <c r="AB1064" s="23">
        <v>-2085.8000000000002</v>
      </c>
    </row>
    <row r="1065" spans="1:28" x14ac:dyDescent="0.25">
      <c r="A1065" s="23" t="s">
        <v>1907</v>
      </c>
      <c r="B1065" s="23">
        <v>200000002</v>
      </c>
      <c r="C1065" s="26">
        <v>41897.725694444445</v>
      </c>
      <c r="D1065" s="26">
        <v>41933.569398148145</v>
      </c>
      <c r="E1065" s="26"/>
      <c r="F1065" s="23">
        <v>0</v>
      </c>
      <c r="G1065" s="23">
        <v>1</v>
      </c>
      <c r="H1065" s="23">
        <v>200000003</v>
      </c>
      <c r="I1065" s="23" t="s">
        <v>1908</v>
      </c>
      <c r="J1065" s="23">
        <v>200000001</v>
      </c>
      <c r="K1065" s="23"/>
      <c r="L1065" s="23" t="s">
        <v>1907</v>
      </c>
      <c r="M1065" s="23" t="s">
        <v>1909</v>
      </c>
      <c r="N1065" s="23" t="s">
        <v>902</v>
      </c>
      <c r="O1065" s="23" t="s">
        <v>334</v>
      </c>
      <c r="P1065" s="23" t="s">
        <v>2371</v>
      </c>
      <c r="Q1065" s="23"/>
      <c r="R1065" s="26">
        <v>41898.833333333336</v>
      </c>
      <c r="S1065" s="23">
        <v>13000</v>
      </c>
      <c r="T1065" s="23" t="s">
        <v>281</v>
      </c>
      <c r="U1065" s="23" t="s">
        <v>3593</v>
      </c>
      <c r="V1065" s="23" t="s">
        <v>1699</v>
      </c>
      <c r="W1065" s="23">
        <v>41899</v>
      </c>
      <c r="X1065" s="23" t="s">
        <v>274</v>
      </c>
      <c r="Y1065" s="23">
        <v>13000</v>
      </c>
      <c r="Z1065" s="23"/>
      <c r="AA1065" s="23">
        <v>41899</v>
      </c>
      <c r="AB1065" s="23">
        <v>-13000</v>
      </c>
    </row>
    <row r="1066" spans="1:28" x14ac:dyDescent="0.25">
      <c r="A1066" s="23" t="s">
        <v>2548</v>
      </c>
      <c r="B1066" s="23">
        <v>200000000</v>
      </c>
      <c r="C1066" s="26">
        <v>41933.436423611114</v>
      </c>
      <c r="D1066" s="26">
        <v>41933.448506944442</v>
      </c>
      <c r="E1066" s="26"/>
      <c r="F1066" s="23">
        <v>0</v>
      </c>
      <c r="G1066" s="23">
        <v>1</v>
      </c>
      <c r="H1066" s="23">
        <v>200000000</v>
      </c>
      <c r="I1066" s="23" t="s">
        <v>2549</v>
      </c>
      <c r="J1066" s="23">
        <v>200000001</v>
      </c>
      <c r="K1066" s="23"/>
      <c r="L1066" s="23" t="s">
        <v>2548</v>
      </c>
      <c r="M1066" s="23" t="s">
        <v>2065</v>
      </c>
      <c r="N1066" s="23" t="s">
        <v>395</v>
      </c>
      <c r="O1066" s="23" t="s">
        <v>322</v>
      </c>
      <c r="P1066" s="23" t="s">
        <v>2633</v>
      </c>
      <c r="Q1066" s="23"/>
      <c r="R1066" s="26">
        <v>41969.833333333336</v>
      </c>
      <c r="S1066" s="23">
        <v>60650</v>
      </c>
      <c r="T1066" s="23" t="s">
        <v>281</v>
      </c>
      <c r="U1066" s="23" t="s">
        <v>283</v>
      </c>
      <c r="V1066" s="23" t="s">
        <v>1698</v>
      </c>
      <c r="W1066" s="23">
        <v>41970</v>
      </c>
      <c r="X1066" s="23" t="s">
        <v>185</v>
      </c>
      <c r="Y1066" s="23">
        <v>60650</v>
      </c>
      <c r="Z1066" s="23"/>
      <c r="AA1066" s="23">
        <v>41970</v>
      </c>
      <c r="AB1066" s="23">
        <v>-60650</v>
      </c>
    </row>
    <row r="1067" spans="1:28" x14ac:dyDescent="0.25">
      <c r="A1067" s="23" t="s">
        <v>988</v>
      </c>
      <c r="B1067" s="23">
        <v>200000000</v>
      </c>
      <c r="C1067" s="26">
        <v>41866.522592592592</v>
      </c>
      <c r="D1067" s="26">
        <v>41933.542986111112</v>
      </c>
      <c r="E1067" s="26"/>
      <c r="F1067" s="23">
        <v>0</v>
      </c>
      <c r="G1067" s="23">
        <v>1</v>
      </c>
      <c r="H1067" s="23">
        <v>200000003</v>
      </c>
      <c r="I1067" s="23" t="s">
        <v>989</v>
      </c>
      <c r="J1067" s="23">
        <v>200000001</v>
      </c>
      <c r="K1067" s="23"/>
      <c r="L1067" s="23" t="s">
        <v>988</v>
      </c>
      <c r="M1067" s="23" t="s">
        <v>444</v>
      </c>
      <c r="N1067" s="23" t="s">
        <v>395</v>
      </c>
      <c r="O1067" s="23" t="s">
        <v>322</v>
      </c>
      <c r="P1067" s="23" t="s">
        <v>990</v>
      </c>
      <c r="Q1067" s="23"/>
      <c r="R1067" s="26">
        <v>41878.833333333336</v>
      </c>
      <c r="S1067" s="23">
        <v>6435</v>
      </c>
      <c r="T1067" s="23" t="s">
        <v>281</v>
      </c>
      <c r="U1067" s="23" t="s">
        <v>283</v>
      </c>
      <c r="V1067" s="23" t="s">
        <v>1699</v>
      </c>
      <c r="W1067" s="23">
        <v>41879</v>
      </c>
      <c r="X1067" s="23" t="s">
        <v>185</v>
      </c>
      <c r="Y1067" s="23">
        <v>6435</v>
      </c>
      <c r="Z1067" s="23"/>
      <c r="AA1067" s="23">
        <v>41879</v>
      </c>
      <c r="AB1067" s="23">
        <v>-6435</v>
      </c>
    </row>
    <row r="1068" spans="1:28" x14ac:dyDescent="0.25">
      <c r="A1068" s="23" t="s">
        <v>3146</v>
      </c>
      <c r="B1068" s="23">
        <v>200000005</v>
      </c>
      <c r="C1068" s="26">
        <v>41957.378252314818</v>
      </c>
      <c r="D1068" s="26">
        <v>41957.378252314818</v>
      </c>
      <c r="E1068" s="26"/>
      <c r="F1068" s="23">
        <v>0</v>
      </c>
      <c r="G1068" s="23">
        <v>1</v>
      </c>
      <c r="H1068" s="23">
        <v>200000006</v>
      </c>
      <c r="I1068" s="23" t="s">
        <v>3147</v>
      </c>
      <c r="J1068" s="23">
        <v>200000000</v>
      </c>
      <c r="K1068" s="23"/>
      <c r="L1068" s="23" t="s">
        <v>3146</v>
      </c>
      <c r="M1068" s="23" t="s">
        <v>3148</v>
      </c>
      <c r="N1068" s="23" t="s">
        <v>1800</v>
      </c>
      <c r="O1068" s="23" t="s">
        <v>1801</v>
      </c>
      <c r="P1068" s="23" t="s">
        <v>3487</v>
      </c>
      <c r="Q1068" s="23"/>
      <c r="R1068" s="26">
        <v>42002.833333333336</v>
      </c>
      <c r="S1068" s="23">
        <v>39480.99</v>
      </c>
      <c r="T1068" s="23" t="s">
        <v>280</v>
      </c>
      <c r="U1068" s="23" t="s">
        <v>1703</v>
      </c>
      <c r="V1068" s="23" t="s">
        <v>1706</v>
      </c>
      <c r="W1068" s="23">
        <v>42003</v>
      </c>
      <c r="X1068" s="23" t="s">
        <v>1694</v>
      </c>
      <c r="Y1068" s="23"/>
      <c r="Z1068" s="23">
        <v>35532.890999999996</v>
      </c>
      <c r="AA1068" s="23">
        <v>42003</v>
      </c>
      <c r="AB1068" s="23">
        <v>39480.99</v>
      </c>
    </row>
    <row r="1069" spans="1:28" x14ac:dyDescent="0.25">
      <c r="A1069" s="23" t="s">
        <v>2037</v>
      </c>
      <c r="B1069" s="23">
        <v>200000000</v>
      </c>
      <c r="C1069" s="26">
        <v>41918.311273148145</v>
      </c>
      <c r="D1069" s="26">
        <v>41933.54283564815</v>
      </c>
      <c r="E1069" s="26"/>
      <c r="F1069" s="23">
        <v>0</v>
      </c>
      <c r="G1069" s="23">
        <v>1</v>
      </c>
      <c r="H1069" s="23">
        <v>200000000</v>
      </c>
      <c r="I1069" s="23" t="s">
        <v>2038</v>
      </c>
      <c r="J1069" s="23">
        <v>200000001</v>
      </c>
      <c r="K1069" s="23"/>
      <c r="L1069" s="23" t="s">
        <v>2037</v>
      </c>
      <c r="M1069" s="23" t="s">
        <v>2039</v>
      </c>
      <c r="N1069" s="23" t="s">
        <v>1749</v>
      </c>
      <c r="O1069" s="23" t="s">
        <v>1750</v>
      </c>
      <c r="P1069" s="23" t="s">
        <v>2333</v>
      </c>
      <c r="Q1069" s="23"/>
      <c r="R1069" s="26">
        <v>41939.833333333336</v>
      </c>
      <c r="S1069" s="23">
        <v>219690.7</v>
      </c>
      <c r="T1069" s="23" t="s">
        <v>281</v>
      </c>
      <c r="U1069" s="23" t="s">
        <v>283</v>
      </c>
      <c r="V1069" s="23" t="s">
        <v>1698</v>
      </c>
      <c r="W1069" s="23">
        <v>41940</v>
      </c>
      <c r="X1069" s="23" t="s">
        <v>185</v>
      </c>
      <c r="Y1069" s="23">
        <v>219690.7</v>
      </c>
      <c r="Z1069" s="23"/>
      <c r="AA1069" s="23">
        <v>41940</v>
      </c>
      <c r="AB1069" s="23">
        <v>-219690.7</v>
      </c>
    </row>
    <row r="1070" spans="1:28" x14ac:dyDescent="0.25">
      <c r="A1070" s="23" t="s">
        <v>1599</v>
      </c>
      <c r="B1070" s="23">
        <v>200000000</v>
      </c>
      <c r="C1070" s="26">
        <v>41870.422210648147</v>
      </c>
      <c r="D1070" s="26">
        <v>41933.542974537035</v>
      </c>
      <c r="E1070" s="26"/>
      <c r="F1070" s="23">
        <v>0</v>
      </c>
      <c r="G1070" s="23">
        <v>1</v>
      </c>
      <c r="H1070" s="23">
        <v>200000003</v>
      </c>
      <c r="I1070" s="23" t="s">
        <v>1600</v>
      </c>
      <c r="J1070" s="23">
        <v>200000001</v>
      </c>
      <c r="K1070" s="23"/>
      <c r="L1070" s="23" t="s">
        <v>1599</v>
      </c>
      <c r="M1070" s="23" t="s">
        <v>444</v>
      </c>
      <c r="N1070" s="23" t="s">
        <v>395</v>
      </c>
      <c r="O1070" s="23" t="s">
        <v>322</v>
      </c>
      <c r="P1070" s="23" t="s">
        <v>1601</v>
      </c>
      <c r="Q1070" s="23"/>
      <c r="R1070" s="26"/>
      <c r="S1070" s="23">
        <v>1944</v>
      </c>
      <c r="T1070" s="23" t="s">
        <v>281</v>
      </c>
      <c r="U1070" s="23" t="s">
        <v>283</v>
      </c>
      <c r="V1070" s="23" t="s">
        <v>1699</v>
      </c>
      <c r="W1070" s="23"/>
      <c r="X1070" s="23" t="s">
        <v>185</v>
      </c>
      <c r="Y1070" s="23">
        <v>1944</v>
      </c>
      <c r="Z1070" s="23"/>
      <c r="AA1070" s="23"/>
      <c r="AB1070" s="23">
        <v>-1944</v>
      </c>
    </row>
    <row r="1071" spans="1:28" x14ac:dyDescent="0.25">
      <c r="A1071" s="23" t="s">
        <v>1120</v>
      </c>
      <c r="B1071" s="23">
        <v>200000001</v>
      </c>
      <c r="C1071" s="26">
        <v>41872.5315162037</v>
      </c>
      <c r="D1071" s="26">
        <v>41933.569409722222</v>
      </c>
      <c r="E1071" s="26"/>
      <c r="F1071" s="23">
        <v>0</v>
      </c>
      <c r="G1071" s="23">
        <v>1</v>
      </c>
      <c r="H1071" s="23">
        <v>200000000</v>
      </c>
      <c r="I1071" s="23" t="s">
        <v>1121</v>
      </c>
      <c r="J1071" s="23">
        <v>200000000</v>
      </c>
      <c r="K1071" s="23"/>
      <c r="L1071" s="23" t="s">
        <v>1120</v>
      </c>
      <c r="M1071" s="23" t="s">
        <v>1122</v>
      </c>
      <c r="N1071" s="23" t="s">
        <v>1123</v>
      </c>
      <c r="O1071" s="23" t="s">
        <v>1124</v>
      </c>
      <c r="P1071" s="23" t="s">
        <v>1125</v>
      </c>
      <c r="Q1071" s="23"/>
      <c r="R1071" s="26"/>
      <c r="S1071" s="23">
        <v>22118.799999999999</v>
      </c>
      <c r="T1071" s="23" t="s">
        <v>280</v>
      </c>
      <c r="U1071" s="23" t="s">
        <v>282</v>
      </c>
      <c r="V1071" s="23" t="s">
        <v>1698</v>
      </c>
      <c r="W1071" s="23"/>
      <c r="X1071" s="23" t="s">
        <v>181</v>
      </c>
      <c r="Y1071" s="23"/>
      <c r="Z1071" s="23">
        <v>22118.799999999999</v>
      </c>
      <c r="AA1071" s="23"/>
      <c r="AB1071" s="23">
        <v>22118.799999999999</v>
      </c>
    </row>
    <row r="1072" spans="1:28" x14ac:dyDescent="0.25">
      <c r="A1072" s="23" t="s">
        <v>2591</v>
      </c>
      <c r="B1072" s="23">
        <v>200000001</v>
      </c>
      <c r="C1072" s="26">
        <v>41929.469143518516</v>
      </c>
      <c r="D1072" s="26">
        <v>41933.569305555553</v>
      </c>
      <c r="E1072" s="26"/>
      <c r="F1072" s="23">
        <v>0</v>
      </c>
      <c r="G1072" s="23">
        <v>1</v>
      </c>
      <c r="H1072" s="23">
        <v>200000000</v>
      </c>
      <c r="I1072" s="23" t="s">
        <v>2592</v>
      </c>
      <c r="J1072" s="23">
        <v>200000000</v>
      </c>
      <c r="K1072" s="23"/>
      <c r="L1072" s="23" t="s">
        <v>2591</v>
      </c>
      <c r="M1072" s="23" t="s">
        <v>2593</v>
      </c>
      <c r="N1072" s="23" t="s">
        <v>567</v>
      </c>
      <c r="O1072" s="23" t="s">
        <v>333</v>
      </c>
      <c r="P1072" s="23" t="s">
        <v>2594</v>
      </c>
      <c r="Q1072" s="23"/>
      <c r="R1072" s="26">
        <v>41991.833333333336</v>
      </c>
      <c r="S1072" s="23">
        <v>33413.4</v>
      </c>
      <c r="T1072" s="23" t="s">
        <v>280</v>
      </c>
      <c r="U1072" s="23" t="s">
        <v>282</v>
      </c>
      <c r="V1072" s="23" t="s">
        <v>1698</v>
      </c>
      <c r="W1072" s="23">
        <v>41992</v>
      </c>
      <c r="X1072" s="23" t="s">
        <v>181</v>
      </c>
      <c r="Y1072" s="23"/>
      <c r="Z1072" s="23">
        <v>33413.4</v>
      </c>
      <c r="AA1072" s="23">
        <v>41992</v>
      </c>
      <c r="AB1072" s="23">
        <v>33413.4</v>
      </c>
    </row>
    <row r="1073" spans="1:28" x14ac:dyDescent="0.25">
      <c r="A1073" s="23" t="s">
        <v>1770</v>
      </c>
      <c r="B1073" s="23">
        <v>200000000</v>
      </c>
      <c r="C1073" s="26">
        <v>41884.491006944445</v>
      </c>
      <c r="D1073" s="26">
        <v>41933.542905092596</v>
      </c>
      <c r="E1073" s="26"/>
      <c r="F1073" s="23">
        <v>0</v>
      </c>
      <c r="G1073" s="23">
        <v>1</v>
      </c>
      <c r="H1073" s="23">
        <v>200000003</v>
      </c>
      <c r="I1073" s="23" t="s">
        <v>1771</v>
      </c>
      <c r="J1073" s="23">
        <v>200000001</v>
      </c>
      <c r="K1073" s="23"/>
      <c r="L1073" s="23" t="s">
        <v>1770</v>
      </c>
      <c r="M1073" s="23" t="s">
        <v>1772</v>
      </c>
      <c r="N1073" s="23" t="s">
        <v>395</v>
      </c>
      <c r="O1073" s="23" t="s">
        <v>322</v>
      </c>
      <c r="P1073" s="23" t="s">
        <v>1773</v>
      </c>
      <c r="Q1073" s="23"/>
      <c r="R1073" s="26"/>
      <c r="S1073" s="23">
        <v>33642.449999999997</v>
      </c>
      <c r="T1073" s="23" t="s">
        <v>281</v>
      </c>
      <c r="U1073" s="23" t="s">
        <v>283</v>
      </c>
      <c r="V1073" s="23" t="s">
        <v>1699</v>
      </c>
      <c r="W1073" s="23"/>
      <c r="X1073" s="23" t="s">
        <v>185</v>
      </c>
      <c r="Y1073" s="23">
        <v>33642.449999999997</v>
      </c>
      <c r="Z1073" s="23"/>
      <c r="AA1073" s="23"/>
      <c r="AB1073" s="23">
        <v>-33642.449999999997</v>
      </c>
    </row>
    <row r="1074" spans="1:28" x14ac:dyDescent="0.25">
      <c r="A1074" s="23" t="s">
        <v>2374</v>
      </c>
      <c r="B1074" s="23">
        <v>200000000</v>
      </c>
      <c r="C1074" s="26">
        <v>41933.433506944442</v>
      </c>
      <c r="D1074" s="26">
        <v>41933.443530092591</v>
      </c>
      <c r="E1074" s="26"/>
      <c r="F1074" s="23">
        <v>0</v>
      </c>
      <c r="G1074" s="23">
        <v>1</v>
      </c>
      <c r="H1074" s="23">
        <v>200000000</v>
      </c>
      <c r="I1074" s="23" t="s">
        <v>2375</v>
      </c>
      <c r="J1074" s="23">
        <v>200000001</v>
      </c>
      <c r="K1074" s="23"/>
      <c r="L1074" s="23" t="s">
        <v>2374</v>
      </c>
      <c r="M1074" s="23" t="s">
        <v>2376</v>
      </c>
      <c r="N1074" s="23" t="s">
        <v>395</v>
      </c>
      <c r="O1074" s="23" t="s">
        <v>322</v>
      </c>
      <c r="P1074" s="23" t="s">
        <v>2377</v>
      </c>
      <c r="Q1074" s="23"/>
      <c r="R1074" s="26">
        <v>41969.833333333336</v>
      </c>
      <c r="S1074" s="23">
        <v>48930</v>
      </c>
      <c r="T1074" s="23" t="s">
        <v>281</v>
      </c>
      <c r="U1074" s="23" t="s">
        <v>283</v>
      </c>
      <c r="V1074" s="23" t="s">
        <v>1698</v>
      </c>
      <c r="W1074" s="23">
        <v>41970</v>
      </c>
      <c r="X1074" s="23" t="s">
        <v>185</v>
      </c>
      <c r="Y1074" s="23">
        <v>48930</v>
      </c>
      <c r="Z1074" s="23"/>
      <c r="AA1074" s="23">
        <v>41970</v>
      </c>
      <c r="AB1074" s="23">
        <v>-48930</v>
      </c>
    </row>
    <row r="1075" spans="1:28" x14ac:dyDescent="0.25">
      <c r="A1075" s="23" t="s">
        <v>2525</v>
      </c>
      <c r="B1075" s="23">
        <v>200000000</v>
      </c>
      <c r="C1075" s="26">
        <v>41905.518229166664</v>
      </c>
      <c r="D1075" s="26">
        <v>41933.542905092596</v>
      </c>
      <c r="E1075" s="26"/>
      <c r="F1075" s="23">
        <v>0</v>
      </c>
      <c r="G1075" s="23">
        <v>1</v>
      </c>
      <c r="H1075" s="23">
        <v>200000003</v>
      </c>
      <c r="I1075" s="23" t="s">
        <v>2526</v>
      </c>
      <c r="J1075" s="23">
        <v>200000001</v>
      </c>
      <c r="K1075" s="23"/>
      <c r="L1075" s="23" t="s">
        <v>2525</v>
      </c>
      <c r="M1075" s="23" t="s">
        <v>1960</v>
      </c>
      <c r="N1075" s="23" t="s">
        <v>395</v>
      </c>
      <c r="O1075" s="23" t="s">
        <v>322</v>
      </c>
      <c r="P1075" s="23" t="s">
        <v>2843</v>
      </c>
      <c r="Q1075" s="23"/>
      <c r="R1075" s="26">
        <v>41927.833333333336</v>
      </c>
      <c r="S1075" s="23">
        <v>18731.099999999999</v>
      </c>
      <c r="T1075" s="23" t="s">
        <v>281</v>
      </c>
      <c r="U1075" s="23" t="s">
        <v>283</v>
      </c>
      <c r="V1075" s="23" t="s">
        <v>1699</v>
      </c>
      <c r="W1075" s="23">
        <v>41928</v>
      </c>
      <c r="X1075" s="23" t="s">
        <v>185</v>
      </c>
      <c r="Y1075" s="23">
        <v>18731.099999999999</v>
      </c>
      <c r="Z1075" s="23"/>
      <c r="AA1075" s="23">
        <v>41928</v>
      </c>
      <c r="AB1075" s="23">
        <v>-18731.099999999999</v>
      </c>
    </row>
    <row r="1076" spans="1:28" x14ac:dyDescent="0.25">
      <c r="A1076" s="23" t="s">
        <v>546</v>
      </c>
      <c r="B1076" s="23">
        <v>200000001</v>
      </c>
      <c r="C1076" s="26">
        <v>41856.531180555554</v>
      </c>
      <c r="D1076" s="26">
        <v>41933.569467592592</v>
      </c>
      <c r="E1076" s="26"/>
      <c r="F1076" s="23">
        <v>0</v>
      </c>
      <c r="G1076" s="23">
        <v>1</v>
      </c>
      <c r="H1076" s="23">
        <v>200000003</v>
      </c>
      <c r="I1076" s="23" t="s">
        <v>547</v>
      </c>
      <c r="J1076" s="23">
        <v>200000000</v>
      </c>
      <c r="K1076" s="23"/>
      <c r="L1076" s="23" t="s">
        <v>546</v>
      </c>
      <c r="M1076" s="23" t="s">
        <v>548</v>
      </c>
      <c r="N1076" s="23" t="s">
        <v>436</v>
      </c>
      <c r="O1076" s="23" t="s">
        <v>309</v>
      </c>
      <c r="P1076" s="23" t="s">
        <v>679</v>
      </c>
      <c r="Q1076" s="23"/>
      <c r="R1076" s="26"/>
      <c r="S1076" s="23">
        <v>28100</v>
      </c>
      <c r="T1076" s="23" t="s">
        <v>280</v>
      </c>
      <c r="U1076" s="23" t="s">
        <v>282</v>
      </c>
      <c r="V1076" s="23" t="s">
        <v>1699</v>
      </c>
      <c r="W1076" s="23"/>
      <c r="X1076" s="23" t="s">
        <v>181</v>
      </c>
      <c r="Y1076" s="23"/>
      <c r="Z1076" s="23">
        <v>28100</v>
      </c>
      <c r="AA1076" s="23"/>
      <c r="AB1076" s="23">
        <v>28100</v>
      </c>
    </row>
    <row r="1077" spans="1:28" x14ac:dyDescent="0.25">
      <c r="A1077" s="23" t="s">
        <v>3180</v>
      </c>
      <c r="B1077" s="23">
        <v>200000000</v>
      </c>
      <c r="C1077" s="26">
        <v>41948.327800925923</v>
      </c>
      <c r="D1077" s="26">
        <v>41948.344594907408</v>
      </c>
      <c r="E1077" s="26"/>
      <c r="F1077" s="23">
        <v>0</v>
      </c>
      <c r="G1077" s="23">
        <v>1</v>
      </c>
      <c r="H1077" s="23">
        <v>200000000</v>
      </c>
      <c r="I1077" s="23" t="s">
        <v>3181</v>
      </c>
      <c r="J1077" s="23">
        <v>200000001</v>
      </c>
      <c r="K1077" s="23"/>
      <c r="L1077" s="23" t="s">
        <v>3180</v>
      </c>
      <c r="M1077" s="23" t="s">
        <v>3182</v>
      </c>
      <c r="N1077" s="23" t="s">
        <v>395</v>
      </c>
      <c r="O1077" s="23" t="s">
        <v>322</v>
      </c>
      <c r="P1077" s="23" t="s">
        <v>3294</v>
      </c>
      <c r="Q1077" s="23">
        <v>100</v>
      </c>
      <c r="R1077" s="26">
        <v>41983.833333333336</v>
      </c>
      <c r="S1077" s="23">
        <v>23064</v>
      </c>
      <c r="T1077" s="23" t="s">
        <v>281</v>
      </c>
      <c r="U1077" s="23" t="s">
        <v>283</v>
      </c>
      <c r="V1077" s="23" t="s">
        <v>1698</v>
      </c>
      <c r="W1077" s="23">
        <v>41984</v>
      </c>
      <c r="X1077" s="23" t="s">
        <v>185</v>
      </c>
      <c r="Y1077" s="23">
        <v>23064</v>
      </c>
      <c r="Z1077" s="23"/>
      <c r="AA1077" s="23">
        <v>41984</v>
      </c>
      <c r="AB1077" s="23">
        <v>-23064</v>
      </c>
    </row>
    <row r="1078" spans="1:28" x14ac:dyDescent="0.25">
      <c r="A1078" s="23" t="s">
        <v>1491</v>
      </c>
      <c r="B1078" s="23">
        <v>200000000</v>
      </c>
      <c r="C1078" s="26">
        <v>41876.285381944443</v>
      </c>
      <c r="D1078" s="26">
        <v>41933.542928240742</v>
      </c>
      <c r="E1078" s="26"/>
      <c r="F1078" s="23">
        <v>0</v>
      </c>
      <c r="G1078" s="23">
        <v>1</v>
      </c>
      <c r="H1078" s="23">
        <v>200000003</v>
      </c>
      <c r="I1078" s="23" t="s">
        <v>1492</v>
      </c>
      <c r="J1078" s="23">
        <v>200000001</v>
      </c>
      <c r="K1078" s="23"/>
      <c r="L1078" s="23" t="s">
        <v>1491</v>
      </c>
      <c r="M1078" s="23" t="s">
        <v>1128</v>
      </c>
      <c r="N1078" s="23" t="s">
        <v>617</v>
      </c>
      <c r="O1078" s="23" t="s">
        <v>324</v>
      </c>
      <c r="P1078" s="23" t="s">
        <v>1568</v>
      </c>
      <c r="Q1078" s="23"/>
      <c r="R1078" s="26"/>
      <c r="S1078" s="23">
        <v>384932.9</v>
      </c>
      <c r="T1078" s="23" t="s">
        <v>281</v>
      </c>
      <c r="U1078" s="23" t="s">
        <v>283</v>
      </c>
      <c r="V1078" s="23" t="s">
        <v>1699</v>
      </c>
      <c r="W1078" s="23"/>
      <c r="X1078" s="23" t="s">
        <v>185</v>
      </c>
      <c r="Y1078" s="23">
        <v>384932.9</v>
      </c>
      <c r="Z1078" s="23"/>
      <c r="AA1078" s="23"/>
      <c r="AB1078" s="23">
        <v>-384932.9</v>
      </c>
    </row>
    <row r="1079" spans="1:28" x14ac:dyDescent="0.25">
      <c r="A1079" s="23" t="s">
        <v>3048</v>
      </c>
      <c r="B1079" s="23">
        <v>200000000</v>
      </c>
      <c r="C1079" s="26">
        <v>41948.254155092596</v>
      </c>
      <c r="D1079" s="26">
        <v>41949.653483796297</v>
      </c>
      <c r="E1079" s="26"/>
      <c r="F1079" s="23">
        <v>0</v>
      </c>
      <c r="G1079" s="23">
        <v>1</v>
      </c>
      <c r="H1079" s="23">
        <v>200000003</v>
      </c>
      <c r="I1079" s="23" t="s">
        <v>3270</v>
      </c>
      <c r="J1079" s="23">
        <v>200000001</v>
      </c>
      <c r="K1079" s="23"/>
      <c r="L1079" s="23" t="s">
        <v>3048</v>
      </c>
      <c r="M1079" s="23" t="s">
        <v>3049</v>
      </c>
      <c r="N1079" s="23" t="s">
        <v>3271</v>
      </c>
      <c r="O1079" s="23" t="s">
        <v>3272</v>
      </c>
      <c r="P1079" s="23" t="s">
        <v>3273</v>
      </c>
      <c r="Q1079" s="23"/>
      <c r="R1079" s="26">
        <v>41948.833333333336</v>
      </c>
      <c r="S1079" s="23">
        <v>20200.95</v>
      </c>
      <c r="T1079" s="23" t="s">
        <v>281</v>
      </c>
      <c r="U1079" s="23" t="s">
        <v>283</v>
      </c>
      <c r="V1079" s="23" t="s">
        <v>1699</v>
      </c>
      <c r="W1079" s="23">
        <v>41949</v>
      </c>
      <c r="X1079" s="23" t="s">
        <v>185</v>
      </c>
      <c r="Y1079" s="23">
        <v>20200.95</v>
      </c>
      <c r="Z1079" s="23"/>
      <c r="AA1079" s="23">
        <v>41949</v>
      </c>
      <c r="AB1079" s="23">
        <v>-20200.95</v>
      </c>
    </row>
    <row r="1080" spans="1:28" x14ac:dyDescent="0.25">
      <c r="A1080" s="23" t="s">
        <v>2469</v>
      </c>
      <c r="B1080" s="23">
        <v>200000005</v>
      </c>
      <c r="C1080" s="26">
        <v>41915.440023148149</v>
      </c>
      <c r="D1080" s="26">
        <v>41953.236759259256</v>
      </c>
      <c r="E1080" s="26"/>
      <c r="F1080" s="23">
        <v>0</v>
      </c>
      <c r="G1080" s="23">
        <v>1</v>
      </c>
      <c r="H1080" s="23">
        <v>200000006</v>
      </c>
      <c r="I1080" s="23" t="s">
        <v>2470</v>
      </c>
      <c r="J1080" s="23">
        <v>200000000</v>
      </c>
      <c r="K1080" s="23"/>
      <c r="L1080" s="23" t="s">
        <v>2469</v>
      </c>
      <c r="M1080" s="23" t="s">
        <v>2471</v>
      </c>
      <c r="N1080" s="23" t="s">
        <v>1800</v>
      </c>
      <c r="O1080" s="23" t="s">
        <v>1801</v>
      </c>
      <c r="P1080" s="23" t="s">
        <v>2511</v>
      </c>
      <c r="Q1080" s="23"/>
      <c r="R1080" s="26">
        <v>42002.833333333336</v>
      </c>
      <c r="S1080" s="23">
        <v>120438.7</v>
      </c>
      <c r="T1080" s="23" t="s">
        <v>280</v>
      </c>
      <c r="U1080" s="23" t="s">
        <v>1703</v>
      </c>
      <c r="V1080" s="23" t="s">
        <v>1706</v>
      </c>
      <c r="W1080" s="23">
        <v>42003</v>
      </c>
      <c r="X1080" s="23" t="s">
        <v>1694</v>
      </c>
      <c r="Y1080" s="23"/>
      <c r="Z1080" s="23">
        <v>108394.83</v>
      </c>
      <c r="AA1080" s="23">
        <v>42003</v>
      </c>
      <c r="AB1080" s="23">
        <v>120438.7</v>
      </c>
    </row>
    <row r="1081" spans="1:28" x14ac:dyDescent="0.25">
      <c r="A1081" s="23" t="s">
        <v>2170</v>
      </c>
      <c r="B1081" s="23">
        <v>200000000</v>
      </c>
      <c r="C1081" s="26">
        <v>41905.857905092591</v>
      </c>
      <c r="D1081" s="26">
        <v>41933.542870370373</v>
      </c>
      <c r="E1081" s="26"/>
      <c r="F1081" s="23">
        <v>0</v>
      </c>
      <c r="G1081" s="23">
        <v>1</v>
      </c>
      <c r="H1081" s="23">
        <v>200000003</v>
      </c>
      <c r="I1081" s="23" t="s">
        <v>2171</v>
      </c>
      <c r="J1081" s="23">
        <v>200000001</v>
      </c>
      <c r="K1081" s="23"/>
      <c r="L1081" s="23" t="s">
        <v>2170</v>
      </c>
      <c r="M1081" s="23" t="s">
        <v>2172</v>
      </c>
      <c r="N1081" s="23" t="s">
        <v>617</v>
      </c>
      <c r="O1081" s="23" t="s">
        <v>324</v>
      </c>
      <c r="P1081" s="23" t="s">
        <v>2541</v>
      </c>
      <c r="Q1081" s="23"/>
      <c r="R1081" s="26">
        <v>41906.833333333336</v>
      </c>
      <c r="S1081" s="23">
        <v>120428.4</v>
      </c>
      <c r="T1081" s="23" t="s">
        <v>281</v>
      </c>
      <c r="U1081" s="23" t="s">
        <v>283</v>
      </c>
      <c r="V1081" s="23" t="s">
        <v>1699</v>
      </c>
      <c r="W1081" s="23">
        <v>41907</v>
      </c>
      <c r="X1081" s="23" t="s">
        <v>185</v>
      </c>
      <c r="Y1081" s="23">
        <v>120428.4</v>
      </c>
      <c r="Z1081" s="23"/>
      <c r="AA1081" s="23">
        <v>41907</v>
      </c>
      <c r="AB1081" s="23">
        <v>-120428.4</v>
      </c>
    </row>
    <row r="1082" spans="1:28" x14ac:dyDescent="0.25">
      <c r="A1082" s="23" t="s">
        <v>966</v>
      </c>
      <c r="B1082" s="23">
        <v>200000000</v>
      </c>
      <c r="C1082" s="26">
        <v>41879.300763888888</v>
      </c>
      <c r="D1082" s="26">
        <v>41933.542986111112</v>
      </c>
      <c r="E1082" s="26"/>
      <c r="F1082" s="23">
        <v>0</v>
      </c>
      <c r="G1082" s="23">
        <v>1</v>
      </c>
      <c r="H1082" s="23">
        <v>100000000</v>
      </c>
      <c r="I1082" s="23" t="s">
        <v>967</v>
      </c>
      <c r="J1082" s="23">
        <v>200000001</v>
      </c>
      <c r="K1082" s="23"/>
      <c r="L1082" s="23" t="s">
        <v>966</v>
      </c>
      <c r="M1082" s="23" t="s">
        <v>968</v>
      </c>
      <c r="N1082" s="23" t="s">
        <v>1303</v>
      </c>
      <c r="O1082" s="23" t="s">
        <v>1304</v>
      </c>
      <c r="P1082" s="23" t="s">
        <v>1588</v>
      </c>
      <c r="Q1082" s="23">
        <v>100</v>
      </c>
      <c r="R1082" s="26">
        <v>41899.833333333336</v>
      </c>
      <c r="S1082" s="23">
        <v>74280</v>
      </c>
      <c r="T1082" s="23" t="s">
        <v>281</v>
      </c>
      <c r="U1082" s="23" t="s">
        <v>283</v>
      </c>
      <c r="V1082" s="23" t="s">
        <v>1701</v>
      </c>
      <c r="W1082" s="23">
        <v>41900</v>
      </c>
      <c r="X1082" s="23" t="s">
        <v>185</v>
      </c>
      <c r="Y1082" s="23">
        <v>74280</v>
      </c>
      <c r="Z1082" s="23"/>
      <c r="AA1082" s="23">
        <v>41900</v>
      </c>
      <c r="AB1082" s="23">
        <v>-74280</v>
      </c>
    </row>
    <row r="1083" spans="1:28" x14ac:dyDescent="0.25">
      <c r="A1083" s="23" t="s">
        <v>1068</v>
      </c>
      <c r="B1083" s="23">
        <v>200000003</v>
      </c>
      <c r="C1083" s="26">
        <v>41876.289780092593</v>
      </c>
      <c r="D1083" s="26">
        <v>41933.569409722222</v>
      </c>
      <c r="E1083" s="26"/>
      <c r="F1083" s="23">
        <v>0</v>
      </c>
      <c r="G1083" s="23">
        <v>1</v>
      </c>
      <c r="H1083" s="23">
        <v>200000003</v>
      </c>
      <c r="I1083" s="23" t="s">
        <v>1069</v>
      </c>
      <c r="J1083" s="23">
        <v>200000001</v>
      </c>
      <c r="K1083" s="23"/>
      <c r="L1083" s="23" t="s">
        <v>1068</v>
      </c>
      <c r="M1083" s="23" t="s">
        <v>1066</v>
      </c>
      <c r="N1083" s="23" t="s">
        <v>549</v>
      </c>
      <c r="O1083" s="23" t="s">
        <v>317</v>
      </c>
      <c r="P1083" s="23" t="s">
        <v>1134</v>
      </c>
      <c r="Q1083" s="23"/>
      <c r="R1083" s="26"/>
      <c r="S1083" s="23">
        <v>3313</v>
      </c>
      <c r="T1083" s="23" t="s">
        <v>281</v>
      </c>
      <c r="U1083" s="23" t="s">
        <v>284</v>
      </c>
      <c r="V1083" s="23" t="s">
        <v>1699</v>
      </c>
      <c r="W1083" s="23"/>
      <c r="X1083" s="23" t="s">
        <v>192</v>
      </c>
      <c r="Y1083" s="23">
        <v>3313</v>
      </c>
      <c r="Z1083" s="23"/>
      <c r="AA1083" s="23"/>
      <c r="AB1083" s="23">
        <v>-3313</v>
      </c>
    </row>
    <row r="1084" spans="1:28" x14ac:dyDescent="0.25">
      <c r="A1084" s="23" t="s">
        <v>2604</v>
      </c>
      <c r="B1084" s="23">
        <v>200000000</v>
      </c>
      <c r="C1084" s="26">
        <v>41890.374143518522</v>
      </c>
      <c r="D1084" s="26">
        <v>41933.542905092596</v>
      </c>
      <c r="E1084" s="26"/>
      <c r="F1084" s="23">
        <v>0</v>
      </c>
      <c r="G1084" s="23">
        <v>1</v>
      </c>
      <c r="H1084" s="23">
        <v>200000003</v>
      </c>
      <c r="I1084" s="23" t="s">
        <v>2605</v>
      </c>
      <c r="J1084" s="23">
        <v>200000001</v>
      </c>
      <c r="K1084" s="23"/>
      <c r="L1084" s="23" t="s">
        <v>2604</v>
      </c>
      <c r="M1084" s="23" t="s">
        <v>444</v>
      </c>
      <c r="N1084" s="23" t="s">
        <v>395</v>
      </c>
      <c r="O1084" s="23" t="s">
        <v>322</v>
      </c>
      <c r="P1084" s="23" t="s">
        <v>2606</v>
      </c>
      <c r="Q1084" s="23"/>
      <c r="R1084" s="26"/>
      <c r="S1084" s="23">
        <v>65241</v>
      </c>
      <c r="T1084" s="23" t="s">
        <v>281</v>
      </c>
      <c r="U1084" s="23" t="s">
        <v>283</v>
      </c>
      <c r="V1084" s="23" t="s">
        <v>1699</v>
      </c>
      <c r="W1084" s="23"/>
      <c r="X1084" s="23" t="s">
        <v>185</v>
      </c>
      <c r="Y1084" s="23">
        <v>65241</v>
      </c>
      <c r="Z1084" s="23"/>
      <c r="AA1084" s="23"/>
      <c r="AB1084" s="23">
        <v>-65241</v>
      </c>
    </row>
    <row r="1085" spans="1:28" x14ac:dyDescent="0.25">
      <c r="A1085" s="23" t="s">
        <v>2450</v>
      </c>
      <c r="B1085" s="23">
        <v>200000000</v>
      </c>
      <c r="C1085" s="26">
        <v>41952.162546296298</v>
      </c>
      <c r="D1085" s="26">
        <v>41952.162546296298</v>
      </c>
      <c r="E1085" s="26"/>
      <c r="F1085" s="23">
        <v>0</v>
      </c>
      <c r="G1085" s="23">
        <v>1</v>
      </c>
      <c r="H1085" s="23">
        <v>200000003</v>
      </c>
      <c r="I1085" s="23" t="s">
        <v>1149</v>
      </c>
      <c r="J1085" s="23">
        <v>200000001</v>
      </c>
      <c r="K1085" s="23"/>
      <c r="L1085" s="23" t="s">
        <v>2450</v>
      </c>
      <c r="M1085" s="23" t="s">
        <v>2451</v>
      </c>
      <c r="N1085" s="23" t="s">
        <v>1749</v>
      </c>
      <c r="O1085" s="23" t="s">
        <v>1750</v>
      </c>
      <c r="P1085" s="23" t="s">
        <v>3122</v>
      </c>
      <c r="Q1085" s="23"/>
      <c r="R1085" s="26">
        <v>41955.833333333336</v>
      </c>
      <c r="S1085" s="23">
        <v>164278.93</v>
      </c>
      <c r="T1085" s="23" t="s">
        <v>281</v>
      </c>
      <c r="U1085" s="23" t="s">
        <v>283</v>
      </c>
      <c r="V1085" s="23" t="s">
        <v>1699</v>
      </c>
      <c r="W1085" s="23">
        <v>41956</v>
      </c>
      <c r="X1085" s="23" t="s">
        <v>185</v>
      </c>
      <c r="Y1085" s="23">
        <v>164278.93</v>
      </c>
      <c r="Z1085" s="23"/>
      <c r="AA1085" s="23">
        <v>41956</v>
      </c>
      <c r="AB1085" s="23">
        <v>-164278.93</v>
      </c>
    </row>
    <row r="1086" spans="1:28" x14ac:dyDescent="0.25">
      <c r="A1086" s="23" t="s">
        <v>413</v>
      </c>
      <c r="B1086" s="23">
        <v>200000000</v>
      </c>
      <c r="C1086" s="26">
        <v>41936.335590277777</v>
      </c>
      <c r="D1086" s="26">
        <v>41936.335590277777</v>
      </c>
      <c r="E1086" s="26"/>
      <c r="F1086" s="23">
        <v>0</v>
      </c>
      <c r="G1086" s="23">
        <v>1</v>
      </c>
      <c r="H1086" s="23">
        <v>100000000</v>
      </c>
      <c r="I1086" s="23" t="s">
        <v>854</v>
      </c>
      <c r="J1086" s="23">
        <v>200000001</v>
      </c>
      <c r="K1086" s="23"/>
      <c r="L1086" s="23" t="s">
        <v>413</v>
      </c>
      <c r="M1086" s="23" t="s">
        <v>414</v>
      </c>
      <c r="N1086" s="23" t="s">
        <v>1800</v>
      </c>
      <c r="O1086" s="23" t="s">
        <v>1801</v>
      </c>
      <c r="P1086" s="23" t="s">
        <v>3344</v>
      </c>
      <c r="Q1086" s="23"/>
      <c r="R1086" s="26">
        <v>41939.833333333336</v>
      </c>
      <c r="S1086" s="23">
        <v>28961.200000000001</v>
      </c>
      <c r="T1086" s="23" t="s">
        <v>281</v>
      </c>
      <c r="U1086" s="23" t="s">
        <v>283</v>
      </c>
      <c r="V1086" s="23" t="s">
        <v>1701</v>
      </c>
      <c r="W1086" s="23">
        <v>41940</v>
      </c>
      <c r="X1086" s="23" t="s">
        <v>185</v>
      </c>
      <c r="Y1086" s="23">
        <v>28961.200000000001</v>
      </c>
      <c r="Z1086" s="23"/>
      <c r="AA1086" s="23">
        <v>41940</v>
      </c>
      <c r="AB1086" s="23">
        <v>-28961.200000000001</v>
      </c>
    </row>
    <row r="1087" spans="1:28" x14ac:dyDescent="0.25">
      <c r="A1087" s="23" t="s">
        <v>3222</v>
      </c>
      <c r="B1087" s="23">
        <v>200000001</v>
      </c>
      <c r="C1087" s="26">
        <v>41936.554039351853</v>
      </c>
      <c r="D1087" s="26">
        <v>41936.554039351853</v>
      </c>
      <c r="E1087" s="26"/>
      <c r="F1087" s="23">
        <v>0</v>
      </c>
      <c r="G1087" s="23">
        <v>1</v>
      </c>
      <c r="H1087" s="23">
        <v>200000001</v>
      </c>
      <c r="I1087" s="23"/>
      <c r="J1087" s="23">
        <v>200000000</v>
      </c>
      <c r="K1087" s="23"/>
      <c r="L1087" s="23" t="s">
        <v>3222</v>
      </c>
      <c r="M1087" s="23" t="s">
        <v>3223</v>
      </c>
      <c r="N1087" s="23" t="s">
        <v>2581</v>
      </c>
      <c r="O1087" s="23" t="s">
        <v>2582</v>
      </c>
      <c r="P1087" s="23" t="s">
        <v>3224</v>
      </c>
      <c r="Q1087" s="23"/>
      <c r="R1087" s="26">
        <v>41941.833333333336</v>
      </c>
      <c r="S1087" s="23">
        <v>3123</v>
      </c>
      <c r="T1087" s="23" t="s">
        <v>280</v>
      </c>
      <c r="U1087" s="23" t="s">
        <v>282</v>
      </c>
      <c r="V1087" s="23" t="s">
        <v>1702</v>
      </c>
      <c r="W1087" s="23">
        <v>41942</v>
      </c>
      <c r="X1087" s="23" t="s">
        <v>181</v>
      </c>
      <c r="Y1087" s="23"/>
      <c r="Z1087" s="23">
        <v>3123</v>
      </c>
      <c r="AA1087" s="23">
        <v>41942</v>
      </c>
      <c r="AB1087" s="23">
        <v>3123</v>
      </c>
    </row>
    <row r="1088" spans="1:28" x14ac:dyDescent="0.25">
      <c r="A1088" s="23" t="s">
        <v>460</v>
      </c>
      <c r="B1088" s="23">
        <v>200000001</v>
      </c>
      <c r="C1088" s="26">
        <v>41813.40965277778</v>
      </c>
      <c r="D1088" s="26">
        <v>41933.569675925923</v>
      </c>
      <c r="E1088" s="26"/>
      <c r="F1088" s="23">
        <v>0</v>
      </c>
      <c r="G1088" s="23">
        <v>1</v>
      </c>
      <c r="H1088" s="23">
        <v>200000000</v>
      </c>
      <c r="I1088" s="23" t="s">
        <v>2198</v>
      </c>
      <c r="J1088" s="23">
        <v>200000000</v>
      </c>
      <c r="K1088" s="23"/>
      <c r="L1088" s="23" t="s">
        <v>460</v>
      </c>
      <c r="M1088" s="23" t="s">
        <v>461</v>
      </c>
      <c r="N1088" s="23" t="s">
        <v>373</v>
      </c>
      <c r="O1088" s="23" t="s">
        <v>337</v>
      </c>
      <c r="P1088" s="23" t="s">
        <v>462</v>
      </c>
      <c r="Q1088" s="23">
        <v>100</v>
      </c>
      <c r="R1088" s="26">
        <v>41840.833333333336</v>
      </c>
      <c r="S1088" s="23">
        <v>868747</v>
      </c>
      <c r="T1088" s="23" t="s">
        <v>280</v>
      </c>
      <c r="U1088" s="23" t="s">
        <v>282</v>
      </c>
      <c r="V1088" s="23" t="s">
        <v>1698</v>
      </c>
      <c r="W1088" s="23">
        <v>41841</v>
      </c>
      <c r="X1088" s="23" t="s">
        <v>181</v>
      </c>
      <c r="Y1088" s="23"/>
      <c r="Z1088" s="23">
        <v>868747</v>
      </c>
      <c r="AA1088" s="23">
        <v>41841</v>
      </c>
      <c r="AB1088" s="23">
        <v>868747</v>
      </c>
    </row>
    <row r="1089" spans="1:28" x14ac:dyDescent="0.25">
      <c r="A1089" s="23" t="s">
        <v>1783</v>
      </c>
      <c r="B1089" s="23">
        <v>200000001</v>
      </c>
      <c r="C1089" s="26">
        <v>41926.5158912037</v>
      </c>
      <c r="D1089" s="26">
        <v>41933.569305555553</v>
      </c>
      <c r="E1089" s="26"/>
      <c r="F1089" s="23">
        <v>0</v>
      </c>
      <c r="G1089" s="23">
        <v>1</v>
      </c>
      <c r="H1089" s="23">
        <v>200000003</v>
      </c>
      <c r="I1089" s="23" t="s">
        <v>1117</v>
      </c>
      <c r="J1089" s="23">
        <v>200000000</v>
      </c>
      <c r="K1089" s="23"/>
      <c r="L1089" s="23" t="s">
        <v>1783</v>
      </c>
      <c r="M1089" s="23" t="s">
        <v>1784</v>
      </c>
      <c r="N1089" s="23" t="s">
        <v>977</v>
      </c>
      <c r="O1089" s="23" t="s">
        <v>978</v>
      </c>
      <c r="P1089" s="23" t="s">
        <v>2317</v>
      </c>
      <c r="Q1089" s="23"/>
      <c r="R1089" s="26">
        <v>41834.833333333336</v>
      </c>
      <c r="S1089" s="23">
        <v>96554.37</v>
      </c>
      <c r="T1089" s="23" t="s">
        <v>280</v>
      </c>
      <c r="U1089" s="23" t="s">
        <v>282</v>
      </c>
      <c r="V1089" s="23" t="s">
        <v>1699</v>
      </c>
      <c r="W1089" s="23">
        <v>41835</v>
      </c>
      <c r="X1089" s="23" t="s">
        <v>181</v>
      </c>
      <c r="Y1089" s="23"/>
      <c r="Z1089" s="23">
        <v>96554.37</v>
      </c>
      <c r="AA1089" s="23">
        <v>41835</v>
      </c>
      <c r="AB1089" s="23">
        <v>96554.37</v>
      </c>
    </row>
    <row r="1090" spans="1:28" x14ac:dyDescent="0.25">
      <c r="A1090" s="23" t="s">
        <v>2106</v>
      </c>
      <c r="B1090" s="23">
        <v>200000001</v>
      </c>
      <c r="C1090" s="26">
        <v>41929.325185185182</v>
      </c>
      <c r="D1090" s="26">
        <v>41933.569305555553</v>
      </c>
      <c r="E1090" s="26"/>
      <c r="F1090" s="23">
        <v>0</v>
      </c>
      <c r="G1090" s="23">
        <v>1</v>
      </c>
      <c r="H1090" s="23">
        <v>100000000</v>
      </c>
      <c r="I1090" s="23" t="s">
        <v>2107</v>
      </c>
      <c r="J1090" s="23">
        <v>200000000</v>
      </c>
      <c r="K1090" s="23"/>
      <c r="L1090" s="23" t="s">
        <v>2106</v>
      </c>
      <c r="M1090" s="23" t="s">
        <v>2108</v>
      </c>
      <c r="N1090" s="23" t="s">
        <v>730</v>
      </c>
      <c r="O1090" s="23" t="s">
        <v>290</v>
      </c>
      <c r="P1090" s="23" t="s">
        <v>2109</v>
      </c>
      <c r="Q1090" s="23"/>
      <c r="R1090" s="26">
        <v>41928.833333333336</v>
      </c>
      <c r="S1090" s="23">
        <v>9570</v>
      </c>
      <c r="T1090" s="23" t="s">
        <v>280</v>
      </c>
      <c r="U1090" s="23" t="s">
        <v>282</v>
      </c>
      <c r="V1090" s="23" t="s">
        <v>1701</v>
      </c>
      <c r="W1090" s="23">
        <v>41929</v>
      </c>
      <c r="X1090" s="23" t="s">
        <v>181</v>
      </c>
      <c r="Y1090" s="23"/>
      <c r="Z1090" s="23">
        <v>9570</v>
      </c>
      <c r="AA1090" s="23">
        <v>41929</v>
      </c>
      <c r="AB1090" s="23">
        <v>9570</v>
      </c>
    </row>
    <row r="1091" spans="1:28" x14ac:dyDescent="0.25">
      <c r="A1091" s="23" t="s">
        <v>644</v>
      </c>
      <c r="B1091" s="23">
        <v>200000000</v>
      </c>
      <c r="C1091" s="26">
        <v>41919.493576388886</v>
      </c>
      <c r="D1091" s="26">
        <v>41933.543333333335</v>
      </c>
      <c r="E1091" s="26"/>
      <c r="F1091" s="23">
        <v>0</v>
      </c>
      <c r="G1091" s="23">
        <v>1</v>
      </c>
      <c r="H1091" s="23">
        <v>100000000</v>
      </c>
      <c r="I1091" s="23" t="s">
        <v>645</v>
      </c>
      <c r="J1091" s="23">
        <v>200000001</v>
      </c>
      <c r="K1091" s="23"/>
      <c r="L1091" s="23" t="s">
        <v>644</v>
      </c>
      <c r="M1091" s="23" t="s">
        <v>646</v>
      </c>
      <c r="N1091" s="23" t="s">
        <v>1800</v>
      </c>
      <c r="O1091" s="23" t="s">
        <v>1801</v>
      </c>
      <c r="P1091" s="23" t="s">
        <v>2820</v>
      </c>
      <c r="Q1091" s="23"/>
      <c r="R1091" s="26">
        <v>42003.833333333336</v>
      </c>
      <c r="S1091" s="23">
        <v>867244</v>
      </c>
      <c r="T1091" s="23" t="s">
        <v>281</v>
      </c>
      <c r="U1091" s="23" t="s">
        <v>283</v>
      </c>
      <c r="V1091" s="23" t="s">
        <v>1701</v>
      </c>
      <c r="W1091" s="23">
        <v>42004</v>
      </c>
      <c r="X1091" s="23" t="s">
        <v>185</v>
      </c>
      <c r="Y1091" s="23">
        <v>867244</v>
      </c>
      <c r="Z1091" s="23"/>
      <c r="AA1091" s="23">
        <v>42004</v>
      </c>
      <c r="AB1091" s="23">
        <v>-867244</v>
      </c>
    </row>
    <row r="1092" spans="1:28" x14ac:dyDescent="0.25">
      <c r="A1092" s="23" t="s">
        <v>2258</v>
      </c>
      <c r="B1092" s="23">
        <v>200000000</v>
      </c>
      <c r="C1092" s="26">
        <v>41915.608391203707</v>
      </c>
      <c r="D1092" s="26">
        <v>41933.54283564815</v>
      </c>
      <c r="E1092" s="26"/>
      <c r="F1092" s="23">
        <v>0</v>
      </c>
      <c r="G1092" s="23">
        <v>1</v>
      </c>
      <c r="H1092" s="23">
        <v>200000000</v>
      </c>
      <c r="I1092" s="23" t="s">
        <v>957</v>
      </c>
      <c r="J1092" s="23">
        <v>200000001</v>
      </c>
      <c r="K1092" s="23"/>
      <c r="L1092" s="23" t="s">
        <v>2258</v>
      </c>
      <c r="M1092" s="23" t="s">
        <v>2259</v>
      </c>
      <c r="N1092" s="23" t="s">
        <v>1814</v>
      </c>
      <c r="O1092" s="23" t="s">
        <v>1815</v>
      </c>
      <c r="P1092" s="23" t="s">
        <v>2340</v>
      </c>
      <c r="Q1092" s="23"/>
      <c r="R1092" s="26">
        <v>41907.833333333336</v>
      </c>
      <c r="S1092" s="23">
        <v>2309.88</v>
      </c>
      <c r="T1092" s="23" t="s">
        <v>281</v>
      </c>
      <c r="U1092" s="23" t="s">
        <v>283</v>
      </c>
      <c r="V1092" s="23" t="s">
        <v>1698</v>
      </c>
      <c r="W1092" s="23">
        <v>41908</v>
      </c>
      <c r="X1092" s="23" t="s">
        <v>185</v>
      </c>
      <c r="Y1092" s="23">
        <v>2309.88</v>
      </c>
      <c r="Z1092" s="23"/>
      <c r="AA1092" s="23">
        <v>41908</v>
      </c>
      <c r="AB1092" s="23">
        <v>-2309.88</v>
      </c>
    </row>
    <row r="1093" spans="1:28" x14ac:dyDescent="0.25">
      <c r="A1093" s="23" t="s">
        <v>427</v>
      </c>
      <c r="B1093" s="23">
        <v>200000003</v>
      </c>
      <c r="C1093" s="26">
        <v>41855.448564814818</v>
      </c>
      <c r="D1093" s="26">
        <v>41933.569479166668</v>
      </c>
      <c r="E1093" s="26"/>
      <c r="F1093" s="23">
        <v>0</v>
      </c>
      <c r="G1093" s="23">
        <v>1</v>
      </c>
      <c r="H1093" s="23">
        <v>200000003</v>
      </c>
      <c r="I1093" s="23" t="s">
        <v>428</v>
      </c>
      <c r="J1093" s="23">
        <v>200000001</v>
      </c>
      <c r="K1093" s="23"/>
      <c r="L1093" s="23" t="s">
        <v>427</v>
      </c>
      <c r="M1093" s="23" t="s">
        <v>429</v>
      </c>
      <c r="N1093" s="23"/>
      <c r="O1093" s="23"/>
      <c r="P1093" s="23" t="s">
        <v>600</v>
      </c>
      <c r="Q1093" s="23"/>
      <c r="R1093" s="26"/>
      <c r="S1093" s="23">
        <v>1000</v>
      </c>
      <c r="T1093" s="23" t="s">
        <v>281</v>
      </c>
      <c r="U1093" s="23" t="s">
        <v>284</v>
      </c>
      <c r="V1093" s="23" t="s">
        <v>1699</v>
      </c>
      <c r="W1093" s="23"/>
      <c r="X1093" s="23" t="s">
        <v>192</v>
      </c>
      <c r="Y1093" s="23">
        <v>1000</v>
      </c>
      <c r="Z1093" s="23"/>
      <c r="AA1093" s="23"/>
      <c r="AB1093" s="23">
        <v>-1000</v>
      </c>
    </row>
    <row r="1094" spans="1:28" x14ac:dyDescent="0.25">
      <c r="A1094" s="23" t="s">
        <v>504</v>
      </c>
      <c r="B1094" s="23">
        <v>200000003</v>
      </c>
      <c r="C1094" s="26">
        <v>41913.336944444447</v>
      </c>
      <c r="D1094" s="26">
        <v>41933.569467592592</v>
      </c>
      <c r="E1094" s="26"/>
      <c r="F1094" s="23">
        <v>0</v>
      </c>
      <c r="G1094" s="23">
        <v>1</v>
      </c>
      <c r="H1094" s="23">
        <v>200000003</v>
      </c>
      <c r="I1094" s="23" t="s">
        <v>934</v>
      </c>
      <c r="J1094" s="23">
        <v>200000001</v>
      </c>
      <c r="K1094" s="23"/>
      <c r="L1094" s="23" t="s">
        <v>504</v>
      </c>
      <c r="M1094" s="23" t="s">
        <v>505</v>
      </c>
      <c r="N1094" s="23" t="s">
        <v>506</v>
      </c>
      <c r="O1094" s="23" t="s">
        <v>305</v>
      </c>
      <c r="P1094" s="23" t="s">
        <v>2829</v>
      </c>
      <c r="Q1094" s="23"/>
      <c r="R1094" s="26">
        <v>41903.833333333336</v>
      </c>
      <c r="S1094" s="23">
        <v>1502.5</v>
      </c>
      <c r="T1094" s="23" t="s">
        <v>281</v>
      </c>
      <c r="U1094" s="23" t="s">
        <v>284</v>
      </c>
      <c r="V1094" s="23" t="s">
        <v>1699</v>
      </c>
      <c r="W1094" s="23">
        <v>41904</v>
      </c>
      <c r="X1094" s="23" t="s">
        <v>192</v>
      </c>
      <c r="Y1094" s="23">
        <v>1502.5</v>
      </c>
      <c r="Z1094" s="23"/>
      <c r="AA1094" s="23">
        <v>41904</v>
      </c>
      <c r="AB1094" s="23">
        <v>-1502.5</v>
      </c>
    </row>
    <row r="1095" spans="1:28" x14ac:dyDescent="0.25">
      <c r="A1095" s="23" t="s">
        <v>3461</v>
      </c>
      <c r="B1095" s="23">
        <v>200000001</v>
      </c>
      <c r="C1095" s="26">
        <v>41956.224618055552</v>
      </c>
      <c r="D1095" s="26">
        <v>41956.224618055552</v>
      </c>
      <c r="E1095" s="26"/>
      <c r="F1095" s="23">
        <v>0</v>
      </c>
      <c r="G1095" s="23">
        <v>1</v>
      </c>
      <c r="H1095" s="23">
        <v>200000000</v>
      </c>
      <c r="I1095" s="23" t="s">
        <v>3462</v>
      </c>
      <c r="J1095" s="23">
        <v>200000000</v>
      </c>
      <c r="K1095" s="23"/>
      <c r="L1095" s="23" t="s">
        <v>3461</v>
      </c>
      <c r="M1095" s="23" t="s">
        <v>3463</v>
      </c>
      <c r="N1095" s="23" t="s">
        <v>3458</v>
      </c>
      <c r="O1095" s="23" t="s">
        <v>3459</v>
      </c>
      <c r="P1095" s="23" t="s">
        <v>3464</v>
      </c>
      <c r="Q1095" s="23">
        <v>100</v>
      </c>
      <c r="R1095" s="26">
        <v>41959.875</v>
      </c>
      <c r="S1095" s="23">
        <v>1315130</v>
      </c>
      <c r="T1095" s="23" t="s">
        <v>280</v>
      </c>
      <c r="U1095" s="23" t="s">
        <v>282</v>
      </c>
      <c r="V1095" s="23" t="s">
        <v>1698</v>
      </c>
      <c r="W1095" s="23">
        <v>41960</v>
      </c>
      <c r="X1095" s="23" t="s">
        <v>181</v>
      </c>
      <c r="Y1095" s="23"/>
      <c r="Z1095" s="23">
        <v>1315130</v>
      </c>
      <c r="AA1095" s="23">
        <v>41960</v>
      </c>
      <c r="AB1095" s="23">
        <v>1315130</v>
      </c>
    </row>
    <row r="1096" spans="1:28" x14ac:dyDescent="0.25">
      <c r="A1096" s="23" t="s">
        <v>1465</v>
      </c>
      <c r="B1096" s="23">
        <v>200000001</v>
      </c>
      <c r="C1096" s="26">
        <v>41876.223946759259</v>
      </c>
      <c r="D1096" s="26">
        <v>41933.569409722222</v>
      </c>
      <c r="E1096" s="26"/>
      <c r="F1096" s="23">
        <v>0</v>
      </c>
      <c r="G1096" s="23">
        <v>1</v>
      </c>
      <c r="H1096" s="23">
        <v>200000004</v>
      </c>
      <c r="I1096" s="23" t="s">
        <v>1466</v>
      </c>
      <c r="J1096" s="23">
        <v>200000000</v>
      </c>
      <c r="K1096" s="23"/>
      <c r="L1096" s="23" t="s">
        <v>1465</v>
      </c>
      <c r="M1096" s="23" t="s">
        <v>1467</v>
      </c>
      <c r="N1096" s="23" t="s">
        <v>1560</v>
      </c>
      <c r="O1096" s="23" t="s">
        <v>1561</v>
      </c>
      <c r="P1096" s="23" t="s">
        <v>1562</v>
      </c>
      <c r="Q1096" s="23"/>
      <c r="R1096" s="26">
        <v>41661.833333333336</v>
      </c>
      <c r="S1096" s="23">
        <v>50520</v>
      </c>
      <c r="T1096" s="23" t="s">
        <v>280</v>
      </c>
      <c r="U1096" s="23" t="s">
        <v>282</v>
      </c>
      <c r="V1096" s="23" t="s">
        <v>1700</v>
      </c>
      <c r="W1096" s="23">
        <v>41662</v>
      </c>
      <c r="X1096" s="23" t="s">
        <v>181</v>
      </c>
      <c r="Y1096" s="23"/>
      <c r="Z1096" s="23">
        <v>50520</v>
      </c>
      <c r="AA1096" s="23">
        <v>41662</v>
      </c>
      <c r="AB1096" s="23">
        <v>50520</v>
      </c>
    </row>
    <row r="1097" spans="1:28" x14ac:dyDescent="0.25">
      <c r="A1097" s="23" t="s">
        <v>1972</v>
      </c>
      <c r="B1097" s="23">
        <v>200000000</v>
      </c>
      <c r="C1097" s="26">
        <v>41933.237268518518</v>
      </c>
      <c r="D1097" s="26">
        <v>41936.318032407406</v>
      </c>
      <c r="E1097" s="26"/>
      <c r="F1097" s="23">
        <v>0</v>
      </c>
      <c r="G1097" s="23">
        <v>1</v>
      </c>
      <c r="H1097" s="23">
        <v>100000000</v>
      </c>
      <c r="I1097" s="23" t="s">
        <v>1973</v>
      </c>
      <c r="J1097" s="23">
        <v>200000001</v>
      </c>
      <c r="K1097" s="23"/>
      <c r="L1097" s="23" t="s">
        <v>1972</v>
      </c>
      <c r="M1097" s="23" t="s">
        <v>1974</v>
      </c>
      <c r="N1097" s="23" t="s">
        <v>1800</v>
      </c>
      <c r="O1097" s="23" t="s">
        <v>1801</v>
      </c>
      <c r="P1097" s="23" t="s">
        <v>1975</v>
      </c>
      <c r="Q1097" s="23"/>
      <c r="R1097" s="26">
        <v>41914.833333333336</v>
      </c>
      <c r="S1097" s="23">
        <v>419700</v>
      </c>
      <c r="T1097" s="23" t="s">
        <v>281</v>
      </c>
      <c r="U1097" s="23" t="s">
        <v>283</v>
      </c>
      <c r="V1097" s="23" t="s">
        <v>1701</v>
      </c>
      <c r="W1097" s="23">
        <v>41915</v>
      </c>
      <c r="X1097" s="23" t="s">
        <v>185</v>
      </c>
      <c r="Y1097" s="23">
        <v>419700</v>
      </c>
      <c r="Z1097" s="23"/>
      <c r="AA1097" s="23">
        <v>41915</v>
      </c>
      <c r="AB1097" s="23">
        <v>-419700</v>
      </c>
    </row>
    <row r="1098" spans="1:28" x14ac:dyDescent="0.25">
      <c r="A1098" s="23" t="s">
        <v>2220</v>
      </c>
      <c r="B1098" s="23">
        <v>200000001</v>
      </c>
      <c r="C1098" s="26">
        <v>41908.283125000002</v>
      </c>
      <c r="D1098" s="26">
        <v>41933.569351851853</v>
      </c>
      <c r="E1098" s="26"/>
      <c r="F1098" s="23">
        <v>0</v>
      </c>
      <c r="G1098" s="23">
        <v>1</v>
      </c>
      <c r="H1098" s="23">
        <v>200000003</v>
      </c>
      <c r="I1098" s="23" t="s">
        <v>2221</v>
      </c>
      <c r="J1098" s="23">
        <v>200000000</v>
      </c>
      <c r="K1098" s="23"/>
      <c r="L1098" s="23" t="s">
        <v>2220</v>
      </c>
      <c r="M1098" s="23" t="s">
        <v>2222</v>
      </c>
      <c r="N1098" s="23" t="s">
        <v>436</v>
      </c>
      <c r="O1098" s="23" t="s">
        <v>309</v>
      </c>
      <c r="P1098" s="23" t="s">
        <v>2587</v>
      </c>
      <c r="Q1098" s="23"/>
      <c r="R1098" s="26">
        <v>41906.833333333336</v>
      </c>
      <c r="S1098" s="23">
        <v>182000</v>
      </c>
      <c r="T1098" s="23" t="s">
        <v>280</v>
      </c>
      <c r="U1098" s="23" t="s">
        <v>282</v>
      </c>
      <c r="V1098" s="23" t="s">
        <v>1699</v>
      </c>
      <c r="W1098" s="23">
        <v>41907</v>
      </c>
      <c r="X1098" s="23" t="s">
        <v>181</v>
      </c>
      <c r="Y1098" s="23"/>
      <c r="Z1098" s="23">
        <v>182000</v>
      </c>
      <c r="AA1098" s="23">
        <v>41907</v>
      </c>
      <c r="AB1098" s="23">
        <v>182000</v>
      </c>
    </row>
    <row r="1099" spans="1:28" x14ac:dyDescent="0.25">
      <c r="A1099" s="23" t="s">
        <v>1803</v>
      </c>
      <c r="B1099" s="23">
        <v>200000000</v>
      </c>
      <c r="C1099" s="26">
        <v>41913.599849537037</v>
      </c>
      <c r="D1099" s="26">
        <v>41933.542905092596</v>
      </c>
      <c r="E1099" s="26"/>
      <c r="F1099" s="23">
        <v>0</v>
      </c>
      <c r="G1099" s="23">
        <v>1</v>
      </c>
      <c r="H1099" s="23">
        <v>200000000</v>
      </c>
      <c r="I1099" s="23" t="s">
        <v>1104</v>
      </c>
      <c r="J1099" s="23">
        <v>200000001</v>
      </c>
      <c r="K1099" s="23"/>
      <c r="L1099" s="23" t="s">
        <v>1803</v>
      </c>
      <c r="M1099" s="23" t="s">
        <v>1804</v>
      </c>
      <c r="N1099" s="23" t="s">
        <v>395</v>
      </c>
      <c r="O1099" s="23" t="s">
        <v>322</v>
      </c>
      <c r="P1099" s="23" t="s">
        <v>2281</v>
      </c>
      <c r="Q1099" s="23"/>
      <c r="R1099" s="26">
        <v>41934.833333333336</v>
      </c>
      <c r="S1099" s="23">
        <v>95691</v>
      </c>
      <c r="T1099" s="23" t="s">
        <v>281</v>
      </c>
      <c r="U1099" s="23" t="s">
        <v>283</v>
      </c>
      <c r="V1099" s="23" t="s">
        <v>1698</v>
      </c>
      <c r="W1099" s="23">
        <v>41935</v>
      </c>
      <c r="X1099" s="23" t="s">
        <v>185</v>
      </c>
      <c r="Y1099" s="23">
        <v>95691</v>
      </c>
      <c r="Z1099" s="23"/>
      <c r="AA1099" s="23">
        <v>41935</v>
      </c>
      <c r="AB1099" s="23">
        <v>-95691</v>
      </c>
    </row>
    <row r="1100" spans="1:28" x14ac:dyDescent="0.25">
      <c r="A1100" s="23" t="s">
        <v>2995</v>
      </c>
      <c r="B1100" s="23">
        <v>200000000</v>
      </c>
      <c r="C1100" s="26">
        <v>41943.543946759259</v>
      </c>
      <c r="D1100" s="26">
        <v>41943.543946759259</v>
      </c>
      <c r="E1100" s="26"/>
      <c r="F1100" s="23">
        <v>0</v>
      </c>
      <c r="G1100" s="23">
        <v>1</v>
      </c>
      <c r="H1100" s="23">
        <v>100000000</v>
      </c>
      <c r="I1100" s="23" t="s">
        <v>2996</v>
      </c>
      <c r="J1100" s="23">
        <v>200000001</v>
      </c>
      <c r="K1100" s="23"/>
      <c r="L1100" s="23" t="s">
        <v>2995</v>
      </c>
      <c r="M1100" s="23" t="s">
        <v>1036</v>
      </c>
      <c r="N1100" s="23" t="s">
        <v>3334</v>
      </c>
      <c r="O1100" s="23" t="s">
        <v>3335</v>
      </c>
      <c r="P1100" s="23" t="s">
        <v>3336</v>
      </c>
      <c r="Q1100" s="23"/>
      <c r="R1100" s="26">
        <v>41934.833333333336</v>
      </c>
      <c r="S1100" s="23">
        <v>19500</v>
      </c>
      <c r="T1100" s="23" t="s">
        <v>281</v>
      </c>
      <c r="U1100" s="23" t="s">
        <v>283</v>
      </c>
      <c r="V1100" s="23" t="s">
        <v>1701</v>
      </c>
      <c r="W1100" s="23">
        <v>41935</v>
      </c>
      <c r="X1100" s="23" t="s">
        <v>185</v>
      </c>
      <c r="Y1100" s="23">
        <v>19500</v>
      </c>
      <c r="Z1100" s="23"/>
      <c r="AA1100" s="23">
        <v>41935</v>
      </c>
      <c r="AB1100" s="23">
        <v>-19500</v>
      </c>
    </row>
    <row r="1101" spans="1:28" x14ac:dyDescent="0.25">
      <c r="A1101" s="23" t="s">
        <v>2334</v>
      </c>
      <c r="B1101" s="23">
        <v>200000000</v>
      </c>
      <c r="C1101" s="26">
        <v>41891.366238425922</v>
      </c>
      <c r="D1101" s="26">
        <v>41957.297905092593</v>
      </c>
      <c r="E1101" s="26"/>
      <c r="F1101" s="23">
        <v>0</v>
      </c>
      <c r="G1101" s="23">
        <v>1</v>
      </c>
      <c r="H1101" s="23">
        <v>200000003</v>
      </c>
      <c r="I1101" s="23" t="s">
        <v>2335</v>
      </c>
      <c r="J1101" s="23">
        <v>200000001</v>
      </c>
      <c r="K1101" s="23"/>
      <c r="L1101" s="23" t="s">
        <v>2334</v>
      </c>
      <c r="M1101" s="23" t="s">
        <v>2336</v>
      </c>
      <c r="N1101" s="23" t="s">
        <v>395</v>
      </c>
      <c r="O1101" s="23" t="s">
        <v>322</v>
      </c>
      <c r="P1101" s="23" t="s">
        <v>2841</v>
      </c>
      <c r="Q1101" s="23">
        <v>100</v>
      </c>
      <c r="R1101" s="26">
        <v>41854.833333333336</v>
      </c>
      <c r="S1101" s="23">
        <v>32219.14</v>
      </c>
      <c r="T1101" s="23" t="s">
        <v>281</v>
      </c>
      <c r="U1101" s="23" t="s">
        <v>283</v>
      </c>
      <c r="V1101" s="23" t="s">
        <v>1699</v>
      </c>
      <c r="W1101" s="23">
        <v>41855</v>
      </c>
      <c r="X1101" s="23" t="s">
        <v>185</v>
      </c>
      <c r="Y1101" s="23">
        <v>32219.14</v>
      </c>
      <c r="Z1101" s="23"/>
      <c r="AA1101" s="23">
        <v>41855</v>
      </c>
      <c r="AB1101" s="23">
        <v>-32219.14</v>
      </c>
    </row>
    <row r="1102" spans="1:28" x14ac:dyDescent="0.25">
      <c r="A1102" s="23" t="s">
        <v>1862</v>
      </c>
      <c r="B1102" s="23">
        <v>200000000</v>
      </c>
      <c r="C1102" s="26">
        <v>41905.821423611109</v>
      </c>
      <c r="D1102" s="26">
        <v>41952.153090277781</v>
      </c>
      <c r="E1102" s="26"/>
      <c r="F1102" s="23">
        <v>0</v>
      </c>
      <c r="G1102" s="23">
        <v>1</v>
      </c>
      <c r="H1102" s="23">
        <v>200000003</v>
      </c>
      <c r="I1102" s="23" t="s">
        <v>1863</v>
      </c>
      <c r="J1102" s="23">
        <v>200000001</v>
      </c>
      <c r="K1102" s="23"/>
      <c r="L1102" s="23" t="s">
        <v>1862</v>
      </c>
      <c r="M1102" s="23" t="s">
        <v>1864</v>
      </c>
      <c r="N1102" s="23" t="s">
        <v>1749</v>
      </c>
      <c r="O1102" s="23" t="s">
        <v>1750</v>
      </c>
      <c r="P1102" s="23" t="s">
        <v>2399</v>
      </c>
      <c r="Q1102" s="23"/>
      <c r="R1102" s="26">
        <v>41953.833333333336</v>
      </c>
      <c r="S1102" s="23">
        <v>1890935.01</v>
      </c>
      <c r="T1102" s="23" t="s">
        <v>281</v>
      </c>
      <c r="U1102" s="23" t="s">
        <v>283</v>
      </c>
      <c r="V1102" s="23" t="s">
        <v>1699</v>
      </c>
      <c r="W1102" s="23">
        <v>41954</v>
      </c>
      <c r="X1102" s="23" t="s">
        <v>185</v>
      </c>
      <c r="Y1102" s="23">
        <v>1890935.01</v>
      </c>
      <c r="Z1102" s="23"/>
      <c r="AA1102" s="23">
        <v>41954</v>
      </c>
      <c r="AB1102" s="23">
        <v>-1890935.01</v>
      </c>
    </row>
    <row r="1103" spans="1:28" x14ac:dyDescent="0.25">
      <c r="A1103" s="23" t="s">
        <v>1035</v>
      </c>
      <c r="B1103" s="23">
        <v>200000000</v>
      </c>
      <c r="C1103" s="26">
        <v>41957.25613425926</v>
      </c>
      <c r="D1103" s="26">
        <v>41957.25613425926</v>
      </c>
      <c r="E1103" s="26"/>
      <c r="F1103" s="23">
        <v>0</v>
      </c>
      <c r="G1103" s="23">
        <v>1</v>
      </c>
      <c r="H1103" s="23">
        <v>200000003</v>
      </c>
      <c r="I1103" s="23" t="s">
        <v>2422</v>
      </c>
      <c r="J1103" s="23">
        <v>200000001</v>
      </c>
      <c r="K1103" s="23"/>
      <c r="L1103" s="23" t="s">
        <v>1035</v>
      </c>
      <c r="M1103" s="23" t="s">
        <v>1036</v>
      </c>
      <c r="N1103" s="23" t="s">
        <v>1749</v>
      </c>
      <c r="O1103" s="23" t="s">
        <v>1750</v>
      </c>
      <c r="P1103" s="23" t="s">
        <v>3475</v>
      </c>
      <c r="Q1103" s="23"/>
      <c r="R1103" s="26">
        <v>41941.833333333336</v>
      </c>
      <c r="S1103" s="23">
        <v>1428.51</v>
      </c>
      <c r="T1103" s="23" t="s">
        <v>281</v>
      </c>
      <c r="U1103" s="23" t="s">
        <v>283</v>
      </c>
      <c r="V1103" s="23" t="s">
        <v>1699</v>
      </c>
      <c r="W1103" s="23">
        <v>41942</v>
      </c>
      <c r="X1103" s="23" t="s">
        <v>185</v>
      </c>
      <c r="Y1103" s="23">
        <v>1428.51</v>
      </c>
      <c r="Z1103" s="23"/>
      <c r="AA1103" s="23">
        <v>41942</v>
      </c>
      <c r="AB1103" s="23">
        <v>-1428.51</v>
      </c>
    </row>
    <row r="1104" spans="1:28" x14ac:dyDescent="0.25">
      <c r="A1104" s="23" t="s">
        <v>2958</v>
      </c>
      <c r="B1104" s="23">
        <v>200000000</v>
      </c>
      <c r="C1104" s="26">
        <v>41955.452789351853</v>
      </c>
      <c r="D1104" s="26">
        <v>41955.452789351853</v>
      </c>
      <c r="E1104" s="26"/>
      <c r="F1104" s="23">
        <v>0</v>
      </c>
      <c r="G1104" s="23">
        <v>1</v>
      </c>
      <c r="H1104" s="23">
        <v>100000000</v>
      </c>
      <c r="I1104" s="23" t="s">
        <v>2959</v>
      </c>
      <c r="J1104" s="23">
        <v>200000001</v>
      </c>
      <c r="K1104" s="23"/>
      <c r="L1104" s="23" t="s">
        <v>2958</v>
      </c>
      <c r="M1104" s="23" t="s">
        <v>2960</v>
      </c>
      <c r="N1104" s="23" t="s">
        <v>1800</v>
      </c>
      <c r="O1104" s="23" t="s">
        <v>1801</v>
      </c>
      <c r="P1104" s="23" t="s">
        <v>3405</v>
      </c>
      <c r="Q1104" s="23"/>
      <c r="R1104" s="26">
        <v>41994.833333333336</v>
      </c>
      <c r="S1104" s="23">
        <v>944451</v>
      </c>
      <c r="T1104" s="23" t="s">
        <v>281</v>
      </c>
      <c r="U1104" s="23" t="s">
        <v>283</v>
      </c>
      <c r="V1104" s="23" t="s">
        <v>1701</v>
      </c>
      <c r="W1104" s="23">
        <v>41995</v>
      </c>
      <c r="X1104" s="23" t="s">
        <v>185</v>
      </c>
      <c r="Y1104" s="23">
        <v>944451</v>
      </c>
      <c r="Z1104" s="23"/>
      <c r="AA1104" s="23">
        <v>41995</v>
      </c>
      <c r="AB1104" s="23">
        <v>-944451</v>
      </c>
    </row>
    <row r="1105" spans="1:28" x14ac:dyDescent="0.25">
      <c r="A1105" s="23" t="s">
        <v>397</v>
      </c>
      <c r="B1105" s="23">
        <v>200000000</v>
      </c>
      <c r="C1105" s="26">
        <v>41857.462199074071</v>
      </c>
      <c r="D1105" s="26">
        <v>41933.543055555558</v>
      </c>
      <c r="E1105" s="26"/>
      <c r="F1105" s="23">
        <v>0</v>
      </c>
      <c r="G1105" s="23">
        <v>1</v>
      </c>
      <c r="H1105" s="23">
        <v>200000003</v>
      </c>
      <c r="I1105" s="23" t="s">
        <v>2370</v>
      </c>
      <c r="J1105" s="23">
        <v>200000001</v>
      </c>
      <c r="K1105" s="23"/>
      <c r="L1105" s="23" t="s">
        <v>397</v>
      </c>
      <c r="M1105" s="23" t="s">
        <v>398</v>
      </c>
      <c r="N1105" s="23" t="s">
        <v>399</v>
      </c>
      <c r="O1105" s="23" t="s">
        <v>323</v>
      </c>
      <c r="P1105" s="23" t="s">
        <v>400</v>
      </c>
      <c r="Q1105" s="23"/>
      <c r="R1105" s="26"/>
      <c r="S1105" s="23">
        <v>4190</v>
      </c>
      <c r="T1105" s="23" t="s">
        <v>281</v>
      </c>
      <c r="U1105" s="23" t="s">
        <v>283</v>
      </c>
      <c r="V1105" s="23" t="s">
        <v>1699</v>
      </c>
      <c r="W1105" s="23"/>
      <c r="X1105" s="23" t="s">
        <v>185</v>
      </c>
      <c r="Y1105" s="23">
        <v>4190</v>
      </c>
      <c r="Z1105" s="23"/>
      <c r="AA1105" s="23"/>
      <c r="AB1105" s="23">
        <v>-4190</v>
      </c>
    </row>
    <row r="1106" spans="1:28" x14ac:dyDescent="0.25">
      <c r="A1106" s="23" t="s">
        <v>467</v>
      </c>
      <c r="B1106" s="23">
        <v>200000001</v>
      </c>
      <c r="C1106" s="26">
        <v>41858.603831018518</v>
      </c>
      <c r="D1106" s="26">
        <v>41933.569456018522</v>
      </c>
      <c r="E1106" s="26"/>
      <c r="F1106" s="23">
        <v>0</v>
      </c>
      <c r="G1106" s="23">
        <v>1</v>
      </c>
      <c r="H1106" s="23">
        <v>200000000</v>
      </c>
      <c r="I1106" s="23" t="s">
        <v>468</v>
      </c>
      <c r="J1106" s="23">
        <v>200000000</v>
      </c>
      <c r="K1106" s="23"/>
      <c r="L1106" s="23" t="s">
        <v>467</v>
      </c>
      <c r="M1106" s="23" t="s">
        <v>383</v>
      </c>
      <c r="N1106" s="23" t="s">
        <v>469</v>
      </c>
      <c r="O1106" s="23" t="s">
        <v>279</v>
      </c>
      <c r="P1106" s="23" t="s">
        <v>781</v>
      </c>
      <c r="Q1106" s="23"/>
      <c r="R1106" s="26">
        <v>41849.833333333336</v>
      </c>
      <c r="S1106" s="23">
        <v>10620</v>
      </c>
      <c r="T1106" s="23" t="s">
        <v>280</v>
      </c>
      <c r="U1106" s="23" t="s">
        <v>282</v>
      </c>
      <c r="V1106" s="23" t="s">
        <v>1698</v>
      </c>
      <c r="W1106" s="23">
        <v>41850</v>
      </c>
      <c r="X1106" s="23" t="s">
        <v>181</v>
      </c>
      <c r="Y1106" s="23"/>
      <c r="Z1106" s="23">
        <v>10620</v>
      </c>
      <c r="AA1106" s="23">
        <v>41850</v>
      </c>
      <c r="AB1106" s="23">
        <v>10620</v>
      </c>
    </row>
    <row r="1107" spans="1:28" x14ac:dyDescent="0.25">
      <c r="A1107" s="23" t="s">
        <v>2433</v>
      </c>
      <c r="B1107" s="23">
        <v>200000001</v>
      </c>
      <c r="C1107" s="26">
        <v>41887.530173611114</v>
      </c>
      <c r="D1107" s="26">
        <v>41933.569386574076</v>
      </c>
      <c r="E1107" s="26"/>
      <c r="F1107" s="23">
        <v>0</v>
      </c>
      <c r="G1107" s="23">
        <v>1</v>
      </c>
      <c r="H1107" s="23">
        <v>200000003</v>
      </c>
      <c r="I1107" s="23" t="s">
        <v>2434</v>
      </c>
      <c r="J1107" s="23">
        <v>200000000</v>
      </c>
      <c r="K1107" s="23"/>
      <c r="L1107" s="23" t="s">
        <v>2433</v>
      </c>
      <c r="M1107" s="23" t="s">
        <v>1227</v>
      </c>
      <c r="N1107" s="23" t="s">
        <v>406</v>
      </c>
      <c r="O1107" s="23" t="s">
        <v>253</v>
      </c>
      <c r="P1107" s="23" t="s">
        <v>2435</v>
      </c>
      <c r="Q1107" s="23"/>
      <c r="R1107" s="26">
        <v>41877.833333333336</v>
      </c>
      <c r="S1107" s="23">
        <v>14500</v>
      </c>
      <c r="T1107" s="23" t="s">
        <v>280</v>
      </c>
      <c r="U1107" s="23" t="s">
        <v>282</v>
      </c>
      <c r="V1107" s="23" t="s">
        <v>1699</v>
      </c>
      <c r="W1107" s="23">
        <v>41878</v>
      </c>
      <c r="X1107" s="23" t="s">
        <v>181</v>
      </c>
      <c r="Y1107" s="23"/>
      <c r="Z1107" s="23">
        <v>14500</v>
      </c>
      <c r="AA1107" s="23">
        <v>41878</v>
      </c>
      <c r="AB1107" s="23">
        <v>14500</v>
      </c>
    </row>
    <row r="1108" spans="1:28" x14ac:dyDescent="0.25">
      <c r="A1108" s="23" t="s">
        <v>726</v>
      </c>
      <c r="B1108" s="23">
        <v>200000000</v>
      </c>
      <c r="C1108" s="26">
        <v>41922.450208333335</v>
      </c>
      <c r="D1108" s="26">
        <v>41941.350254629629</v>
      </c>
      <c r="E1108" s="26"/>
      <c r="F1108" s="23">
        <v>0</v>
      </c>
      <c r="G1108" s="23">
        <v>1</v>
      </c>
      <c r="H1108" s="23">
        <v>200000003</v>
      </c>
      <c r="I1108" s="23" t="s">
        <v>493</v>
      </c>
      <c r="J1108" s="23">
        <v>200000001</v>
      </c>
      <c r="K1108" s="23"/>
      <c r="L1108" s="23" t="s">
        <v>726</v>
      </c>
      <c r="M1108" s="23" t="s">
        <v>727</v>
      </c>
      <c r="N1108" s="23" t="s">
        <v>432</v>
      </c>
      <c r="O1108" s="23" t="s">
        <v>266</v>
      </c>
      <c r="P1108" s="23" t="s">
        <v>2041</v>
      </c>
      <c r="Q1108" s="23"/>
      <c r="R1108" s="26">
        <v>41912.833333333336</v>
      </c>
      <c r="S1108" s="23">
        <v>100</v>
      </c>
      <c r="T1108" s="23" t="s">
        <v>281</v>
      </c>
      <c r="U1108" s="23" t="s">
        <v>283</v>
      </c>
      <c r="V1108" s="23" t="s">
        <v>1699</v>
      </c>
      <c r="W1108" s="23">
        <v>41913</v>
      </c>
      <c r="X1108" s="23" t="s">
        <v>185</v>
      </c>
      <c r="Y1108" s="23">
        <v>100</v>
      </c>
      <c r="Z1108" s="23"/>
      <c r="AA1108" s="23">
        <v>41913</v>
      </c>
      <c r="AB1108" s="23">
        <v>-100</v>
      </c>
    </row>
    <row r="1109" spans="1:28" x14ac:dyDescent="0.25">
      <c r="A1109" s="23" t="s">
        <v>1724</v>
      </c>
      <c r="B1109" s="23">
        <v>200000000</v>
      </c>
      <c r="C1109" s="26">
        <v>41897.256516203706</v>
      </c>
      <c r="D1109" s="26">
        <v>41933.542893518519</v>
      </c>
      <c r="E1109" s="26"/>
      <c r="F1109" s="23">
        <v>0</v>
      </c>
      <c r="G1109" s="23">
        <v>1</v>
      </c>
      <c r="H1109" s="23">
        <v>200000003</v>
      </c>
      <c r="I1109" s="23" t="s">
        <v>1725</v>
      </c>
      <c r="J1109" s="23">
        <v>200000001</v>
      </c>
      <c r="K1109" s="23"/>
      <c r="L1109" s="23" t="s">
        <v>1724</v>
      </c>
      <c r="M1109" s="23" t="s">
        <v>1726</v>
      </c>
      <c r="N1109" s="23" t="s">
        <v>1727</v>
      </c>
      <c r="O1109" s="23" t="s">
        <v>1728</v>
      </c>
      <c r="P1109" s="23" t="s">
        <v>1736</v>
      </c>
      <c r="Q1109" s="23"/>
      <c r="R1109" s="26">
        <v>41898.833333333336</v>
      </c>
      <c r="S1109" s="23">
        <v>35568.080000000002</v>
      </c>
      <c r="T1109" s="23" t="s">
        <v>281</v>
      </c>
      <c r="U1109" s="23" t="s">
        <v>283</v>
      </c>
      <c r="V1109" s="23" t="s">
        <v>1699</v>
      </c>
      <c r="W1109" s="23">
        <v>41899</v>
      </c>
      <c r="X1109" s="23" t="s">
        <v>185</v>
      </c>
      <c r="Y1109" s="23">
        <v>35568.080000000002</v>
      </c>
      <c r="Z1109" s="23"/>
      <c r="AA1109" s="23">
        <v>41899</v>
      </c>
      <c r="AB1109" s="23">
        <v>-35568.080000000002</v>
      </c>
    </row>
    <row r="1110" spans="1:28" x14ac:dyDescent="0.25">
      <c r="A1110" s="23" t="s">
        <v>2247</v>
      </c>
      <c r="B1110" s="23">
        <v>200000001</v>
      </c>
      <c r="C1110" s="26">
        <v>41929.475810185184</v>
      </c>
      <c r="D1110" s="26">
        <v>41933.569374999999</v>
      </c>
      <c r="E1110" s="26"/>
      <c r="F1110" s="23">
        <v>0</v>
      </c>
      <c r="G1110" s="23">
        <v>1</v>
      </c>
      <c r="H1110" s="23">
        <v>200000000</v>
      </c>
      <c r="I1110" s="23" t="s">
        <v>2248</v>
      </c>
      <c r="J1110" s="23">
        <v>200000000</v>
      </c>
      <c r="K1110" s="23"/>
      <c r="L1110" s="23" t="s">
        <v>2247</v>
      </c>
      <c r="M1110" s="23" t="s">
        <v>2249</v>
      </c>
      <c r="N1110" s="23" t="s">
        <v>2250</v>
      </c>
      <c r="O1110" s="23" t="s">
        <v>2251</v>
      </c>
      <c r="P1110" s="23" t="s">
        <v>2252</v>
      </c>
      <c r="Q1110" s="23"/>
      <c r="R1110" s="26">
        <v>41935.833333333336</v>
      </c>
      <c r="S1110" s="23">
        <v>8100</v>
      </c>
      <c r="T1110" s="23" t="s">
        <v>280</v>
      </c>
      <c r="U1110" s="23" t="s">
        <v>282</v>
      </c>
      <c r="V1110" s="23" t="s">
        <v>1698</v>
      </c>
      <c r="W1110" s="23">
        <v>41936</v>
      </c>
      <c r="X1110" s="23" t="s">
        <v>181</v>
      </c>
      <c r="Y1110" s="23"/>
      <c r="Z1110" s="23">
        <v>8100</v>
      </c>
      <c r="AA1110" s="23">
        <v>41936</v>
      </c>
      <c r="AB1110" s="23">
        <v>8100</v>
      </c>
    </row>
    <row r="1111" spans="1:28" x14ac:dyDescent="0.25">
      <c r="A1111" s="23" t="s">
        <v>1510</v>
      </c>
      <c r="B1111" s="23">
        <v>200000000</v>
      </c>
      <c r="C1111" s="26">
        <v>41870.527719907404</v>
      </c>
      <c r="D1111" s="26">
        <v>41933.542962962965</v>
      </c>
      <c r="E1111" s="26"/>
      <c r="F1111" s="23">
        <v>0</v>
      </c>
      <c r="G1111" s="23">
        <v>1</v>
      </c>
      <c r="H1111" s="23">
        <v>100000000</v>
      </c>
      <c r="I1111" s="23" t="s">
        <v>1511</v>
      </c>
      <c r="J1111" s="23">
        <v>200000001</v>
      </c>
      <c r="K1111" s="23"/>
      <c r="L1111" s="23" t="s">
        <v>1510</v>
      </c>
      <c r="M1111" s="23" t="s">
        <v>1512</v>
      </c>
      <c r="N1111" s="23" t="s">
        <v>390</v>
      </c>
      <c r="O1111" s="23" t="s">
        <v>315</v>
      </c>
      <c r="P1111" s="23" t="s">
        <v>1513</v>
      </c>
      <c r="Q1111" s="23"/>
      <c r="R1111" s="26"/>
      <c r="S1111" s="23">
        <v>39317.360000000001</v>
      </c>
      <c r="T1111" s="23" t="s">
        <v>281</v>
      </c>
      <c r="U1111" s="23" t="s">
        <v>283</v>
      </c>
      <c r="V1111" s="23" t="s">
        <v>1701</v>
      </c>
      <c r="W1111" s="23"/>
      <c r="X1111" s="23" t="s">
        <v>185</v>
      </c>
      <c r="Y1111" s="23">
        <v>39317.360000000001</v>
      </c>
      <c r="Z1111" s="23"/>
      <c r="AA1111" s="23"/>
      <c r="AB1111" s="23">
        <v>-39317.360000000001</v>
      </c>
    </row>
    <row r="1112" spans="1:28" x14ac:dyDescent="0.25">
      <c r="A1112" s="23" t="s">
        <v>585</v>
      </c>
      <c r="B1112" s="23">
        <v>200000002</v>
      </c>
      <c r="C1112" s="26">
        <v>41851.444791666669</v>
      </c>
      <c r="D1112" s="26">
        <v>41933.569675925923</v>
      </c>
      <c r="E1112" s="26"/>
      <c r="F1112" s="23">
        <v>0</v>
      </c>
      <c r="G1112" s="23">
        <v>1</v>
      </c>
      <c r="H1112" s="23">
        <v>200000000</v>
      </c>
      <c r="I1112" s="23" t="s">
        <v>586</v>
      </c>
      <c r="J1112" s="23">
        <v>200000001</v>
      </c>
      <c r="K1112" s="23"/>
      <c r="L1112" s="23" t="s">
        <v>585</v>
      </c>
      <c r="M1112" s="23" t="s">
        <v>587</v>
      </c>
      <c r="N1112" s="23" t="s">
        <v>536</v>
      </c>
      <c r="O1112" s="23" t="s">
        <v>264</v>
      </c>
      <c r="P1112" s="23" t="s">
        <v>911</v>
      </c>
      <c r="Q1112" s="23"/>
      <c r="R1112" s="26">
        <v>41850.833333333336</v>
      </c>
      <c r="S1112" s="23">
        <v>23000</v>
      </c>
      <c r="T1112" s="23" t="s">
        <v>281</v>
      </c>
      <c r="U1112" s="23" t="s">
        <v>3593</v>
      </c>
      <c r="V1112" s="23" t="s">
        <v>1698</v>
      </c>
      <c r="W1112" s="23">
        <v>41851</v>
      </c>
      <c r="X1112" s="23" t="s">
        <v>274</v>
      </c>
      <c r="Y1112" s="23">
        <v>23000</v>
      </c>
      <c r="Z1112" s="23"/>
      <c r="AA1112" s="23">
        <v>41851</v>
      </c>
      <c r="AB1112" s="23">
        <v>-23000</v>
      </c>
    </row>
    <row r="1113" spans="1:28" x14ac:dyDescent="0.25">
      <c r="A1113" s="23" t="s">
        <v>2309</v>
      </c>
      <c r="B1113" s="23">
        <v>200000002</v>
      </c>
      <c r="C1113" s="26">
        <v>41905.790405092594</v>
      </c>
      <c r="D1113" s="26">
        <v>41933.569351851853</v>
      </c>
      <c r="E1113" s="26"/>
      <c r="F1113" s="23">
        <v>0</v>
      </c>
      <c r="G1113" s="23">
        <v>1</v>
      </c>
      <c r="H1113" s="23">
        <v>200000003</v>
      </c>
      <c r="I1113" s="23" t="s">
        <v>2310</v>
      </c>
      <c r="J1113" s="23">
        <v>200000001</v>
      </c>
      <c r="K1113" s="23"/>
      <c r="L1113" s="23" t="s">
        <v>2309</v>
      </c>
      <c r="M1113" s="23" t="s">
        <v>2311</v>
      </c>
      <c r="N1113" s="23" t="s">
        <v>436</v>
      </c>
      <c r="O1113" s="23" t="s">
        <v>309</v>
      </c>
      <c r="P1113" s="23" t="s">
        <v>2801</v>
      </c>
      <c r="Q1113" s="23"/>
      <c r="R1113" s="26">
        <v>41906.833333333336</v>
      </c>
      <c r="S1113" s="23">
        <v>20000</v>
      </c>
      <c r="T1113" s="23" t="s">
        <v>281</v>
      </c>
      <c r="U1113" s="23" t="s">
        <v>3593</v>
      </c>
      <c r="V1113" s="23" t="s">
        <v>1699</v>
      </c>
      <c r="W1113" s="23">
        <v>41907</v>
      </c>
      <c r="X1113" s="23" t="s">
        <v>274</v>
      </c>
      <c r="Y1113" s="23">
        <v>20000</v>
      </c>
      <c r="Z1113" s="23"/>
      <c r="AA1113" s="23">
        <v>41907</v>
      </c>
      <c r="AB1113" s="23">
        <v>-20000</v>
      </c>
    </row>
    <row r="1114" spans="1:28" x14ac:dyDescent="0.25">
      <c r="A1114" s="23" t="s">
        <v>3048</v>
      </c>
      <c r="B1114" s="23">
        <v>200000001</v>
      </c>
      <c r="C1114" s="26">
        <v>41941.57135416667</v>
      </c>
      <c r="D1114" s="26">
        <v>41941.57135416667</v>
      </c>
      <c r="E1114" s="26"/>
      <c r="F1114" s="23">
        <v>0</v>
      </c>
      <c r="G1114" s="23">
        <v>1</v>
      </c>
      <c r="H1114" s="23">
        <v>200000003</v>
      </c>
      <c r="I1114" s="23"/>
      <c r="J1114" s="23">
        <v>200000000</v>
      </c>
      <c r="K1114" s="23"/>
      <c r="L1114" s="23" t="s">
        <v>3048</v>
      </c>
      <c r="M1114" s="23" t="s">
        <v>3049</v>
      </c>
      <c r="N1114" s="23" t="s">
        <v>436</v>
      </c>
      <c r="O1114" s="23" t="s">
        <v>309</v>
      </c>
      <c r="P1114" s="23" t="s">
        <v>3050</v>
      </c>
      <c r="Q1114" s="23"/>
      <c r="R1114" s="26">
        <v>41952.833333333336</v>
      </c>
      <c r="S1114" s="23">
        <v>22280</v>
      </c>
      <c r="T1114" s="23" t="s">
        <v>280</v>
      </c>
      <c r="U1114" s="23" t="s">
        <v>282</v>
      </c>
      <c r="V1114" s="23" t="s">
        <v>1699</v>
      </c>
      <c r="W1114" s="23">
        <v>41953</v>
      </c>
      <c r="X1114" s="23" t="s">
        <v>181</v>
      </c>
      <c r="Y1114" s="23"/>
      <c r="Z1114" s="23">
        <v>22280</v>
      </c>
      <c r="AA1114" s="23">
        <v>41953</v>
      </c>
      <c r="AB1114" s="23">
        <v>22280</v>
      </c>
    </row>
    <row r="1115" spans="1:28" x14ac:dyDescent="0.25">
      <c r="A1115" s="23" t="s">
        <v>1790</v>
      </c>
      <c r="B1115" s="23">
        <v>200000001</v>
      </c>
      <c r="C1115" s="26">
        <v>41919.19972222222</v>
      </c>
      <c r="D1115" s="26">
        <v>41933.56931712963</v>
      </c>
      <c r="E1115" s="26"/>
      <c r="F1115" s="23">
        <v>0</v>
      </c>
      <c r="G1115" s="23">
        <v>1</v>
      </c>
      <c r="H1115" s="23">
        <v>200000003</v>
      </c>
      <c r="I1115" s="23" t="s">
        <v>1791</v>
      </c>
      <c r="J1115" s="23">
        <v>200000000</v>
      </c>
      <c r="K1115" s="23"/>
      <c r="L1115" s="23" t="s">
        <v>1790</v>
      </c>
      <c r="M1115" s="23" t="s">
        <v>383</v>
      </c>
      <c r="N1115" s="23" t="s">
        <v>384</v>
      </c>
      <c r="O1115" s="23" t="s">
        <v>277</v>
      </c>
      <c r="P1115" s="23" t="s">
        <v>1792</v>
      </c>
      <c r="Q1115" s="23"/>
      <c r="R1115" s="26">
        <v>41771.833333333336</v>
      </c>
      <c r="S1115" s="23">
        <v>37830</v>
      </c>
      <c r="T1115" s="23" t="s">
        <v>280</v>
      </c>
      <c r="U1115" s="23" t="s">
        <v>282</v>
      </c>
      <c r="V1115" s="23" t="s">
        <v>1699</v>
      </c>
      <c r="W1115" s="23">
        <v>41772</v>
      </c>
      <c r="X1115" s="23" t="s">
        <v>181</v>
      </c>
      <c r="Y1115" s="23"/>
      <c r="Z1115" s="23">
        <v>37830</v>
      </c>
      <c r="AA1115" s="23">
        <v>41772</v>
      </c>
      <c r="AB1115" s="23">
        <v>37830</v>
      </c>
    </row>
    <row r="1116" spans="1:28" x14ac:dyDescent="0.25">
      <c r="A1116" s="23" t="s">
        <v>1164</v>
      </c>
      <c r="B1116" s="23">
        <v>200000001</v>
      </c>
      <c r="C1116" s="26">
        <v>41870.353402777779</v>
      </c>
      <c r="D1116" s="26">
        <v>41933.569432870368</v>
      </c>
      <c r="E1116" s="26"/>
      <c r="F1116" s="23">
        <v>0</v>
      </c>
      <c r="G1116" s="23">
        <v>1</v>
      </c>
      <c r="H1116" s="23">
        <v>200000000</v>
      </c>
      <c r="I1116" s="23" t="s">
        <v>1810</v>
      </c>
      <c r="J1116" s="23">
        <v>200000000</v>
      </c>
      <c r="K1116" s="23"/>
      <c r="L1116" s="23" t="s">
        <v>1164</v>
      </c>
      <c r="M1116" s="23" t="s">
        <v>1165</v>
      </c>
      <c r="N1116" s="23"/>
      <c r="O1116" s="23"/>
      <c r="P1116" s="23" t="s">
        <v>1449</v>
      </c>
      <c r="Q1116" s="23"/>
      <c r="R1116" s="26">
        <v>41868.833333333336</v>
      </c>
      <c r="S1116" s="23">
        <v>6160</v>
      </c>
      <c r="T1116" s="23" t="s">
        <v>280</v>
      </c>
      <c r="U1116" s="23" t="s">
        <v>282</v>
      </c>
      <c r="V1116" s="23" t="s">
        <v>1698</v>
      </c>
      <c r="W1116" s="23">
        <v>41869</v>
      </c>
      <c r="X1116" s="23" t="s">
        <v>181</v>
      </c>
      <c r="Y1116" s="23"/>
      <c r="Z1116" s="23">
        <v>6160</v>
      </c>
      <c r="AA1116" s="23">
        <v>41869</v>
      </c>
      <c r="AB1116" s="23">
        <v>6160</v>
      </c>
    </row>
    <row r="1117" spans="1:28" x14ac:dyDescent="0.25">
      <c r="A1117" s="23" t="s">
        <v>1991</v>
      </c>
      <c r="B1117" s="23">
        <v>200000000</v>
      </c>
      <c r="C1117" s="26">
        <v>41925.48946759259</v>
      </c>
      <c r="D1117" s="26">
        <v>41949.329965277779</v>
      </c>
      <c r="E1117" s="26"/>
      <c r="F1117" s="23">
        <v>0</v>
      </c>
      <c r="G1117" s="23">
        <v>1</v>
      </c>
      <c r="H1117" s="23">
        <v>200000003</v>
      </c>
      <c r="I1117" s="23" t="s">
        <v>1992</v>
      </c>
      <c r="J1117" s="23">
        <v>200000001</v>
      </c>
      <c r="K1117" s="23"/>
      <c r="L1117" s="23" t="s">
        <v>1991</v>
      </c>
      <c r="M1117" s="23" t="s">
        <v>1993</v>
      </c>
      <c r="N1117" s="23" t="s">
        <v>1749</v>
      </c>
      <c r="O1117" s="23" t="s">
        <v>1750</v>
      </c>
      <c r="P1117" s="23" t="s">
        <v>2219</v>
      </c>
      <c r="Q1117" s="23"/>
      <c r="R1117" s="26">
        <v>41941.833333333336</v>
      </c>
      <c r="S1117" s="23">
        <v>1088.1600000000001</v>
      </c>
      <c r="T1117" s="23" t="s">
        <v>281</v>
      </c>
      <c r="U1117" s="23" t="s">
        <v>283</v>
      </c>
      <c r="V1117" s="23" t="s">
        <v>1699</v>
      </c>
      <c r="W1117" s="23">
        <v>41942</v>
      </c>
      <c r="X1117" s="23" t="s">
        <v>185</v>
      </c>
      <c r="Y1117" s="23">
        <v>1088.1600000000001</v>
      </c>
      <c r="Z1117" s="23"/>
      <c r="AA1117" s="23">
        <v>41942</v>
      </c>
      <c r="AB1117" s="23">
        <v>-1088.1600000000001</v>
      </c>
    </row>
    <row r="1118" spans="1:28" x14ac:dyDescent="0.25">
      <c r="A1118" s="23" t="s">
        <v>1279</v>
      </c>
      <c r="B1118" s="23">
        <v>200000000</v>
      </c>
      <c r="C1118" s="26">
        <v>41871.32135416667</v>
      </c>
      <c r="D1118" s="26">
        <v>41933.542951388888</v>
      </c>
      <c r="E1118" s="26"/>
      <c r="F1118" s="23">
        <v>0</v>
      </c>
      <c r="G1118" s="23">
        <v>1</v>
      </c>
      <c r="H1118" s="23">
        <v>200000003</v>
      </c>
      <c r="I1118" s="23" t="s">
        <v>2264</v>
      </c>
      <c r="J1118" s="23">
        <v>200000001</v>
      </c>
      <c r="K1118" s="23"/>
      <c r="L1118" s="23" t="s">
        <v>1279</v>
      </c>
      <c r="M1118" s="23" t="s">
        <v>444</v>
      </c>
      <c r="N1118" s="23" t="s">
        <v>395</v>
      </c>
      <c r="O1118" s="23" t="s">
        <v>322</v>
      </c>
      <c r="P1118" s="23" t="s">
        <v>1351</v>
      </c>
      <c r="Q1118" s="23"/>
      <c r="R1118" s="26"/>
      <c r="S1118" s="23">
        <v>8224.6</v>
      </c>
      <c r="T1118" s="23" t="s">
        <v>281</v>
      </c>
      <c r="U1118" s="23" t="s">
        <v>283</v>
      </c>
      <c r="V1118" s="23" t="s">
        <v>1699</v>
      </c>
      <c r="W1118" s="23"/>
      <c r="X1118" s="23" t="s">
        <v>185</v>
      </c>
      <c r="Y1118" s="23">
        <v>8224.6</v>
      </c>
      <c r="Z1118" s="23"/>
      <c r="AA1118" s="23"/>
      <c r="AB1118" s="23">
        <v>-8224.6</v>
      </c>
    </row>
    <row r="1119" spans="1:28" x14ac:dyDescent="0.25">
      <c r="A1119" s="23" t="s">
        <v>1357</v>
      </c>
      <c r="B1119" s="23">
        <v>200000000</v>
      </c>
      <c r="C1119" s="26">
        <v>41919.631736111114</v>
      </c>
      <c r="D1119" s="26">
        <v>41933.543217592596</v>
      </c>
      <c r="E1119" s="26"/>
      <c r="F1119" s="23">
        <v>0</v>
      </c>
      <c r="G1119" s="23">
        <v>1</v>
      </c>
      <c r="H1119" s="23">
        <v>100000000</v>
      </c>
      <c r="I1119" s="23" t="s">
        <v>1388</v>
      </c>
      <c r="J1119" s="23">
        <v>200000001</v>
      </c>
      <c r="K1119" s="23"/>
      <c r="L1119" s="23" t="s">
        <v>1357</v>
      </c>
      <c r="M1119" s="23" t="s">
        <v>1860</v>
      </c>
      <c r="N1119" s="23" t="s">
        <v>1800</v>
      </c>
      <c r="O1119" s="23" t="s">
        <v>1801</v>
      </c>
      <c r="P1119" s="23" t="s">
        <v>1861</v>
      </c>
      <c r="Q1119" s="23"/>
      <c r="R1119" s="26">
        <v>41934.833333333336</v>
      </c>
      <c r="S1119" s="23">
        <v>57640.08</v>
      </c>
      <c r="T1119" s="23" t="s">
        <v>281</v>
      </c>
      <c r="U1119" s="23" t="s">
        <v>283</v>
      </c>
      <c r="V1119" s="23" t="s">
        <v>1701</v>
      </c>
      <c r="W1119" s="23">
        <v>41935</v>
      </c>
      <c r="X1119" s="23" t="s">
        <v>185</v>
      </c>
      <c r="Y1119" s="23">
        <v>57640.08</v>
      </c>
      <c r="Z1119" s="23"/>
      <c r="AA1119" s="23">
        <v>41935</v>
      </c>
      <c r="AB1119" s="23">
        <v>-57640.08</v>
      </c>
    </row>
    <row r="1120" spans="1:28" x14ac:dyDescent="0.25">
      <c r="A1120" s="23" t="s">
        <v>2076</v>
      </c>
      <c r="B1120" s="23">
        <v>200000001</v>
      </c>
      <c r="C1120" s="26">
        <v>41926.273692129631</v>
      </c>
      <c r="D1120" s="26">
        <v>41933.569675925923</v>
      </c>
      <c r="E1120" s="26"/>
      <c r="F1120" s="23">
        <v>0</v>
      </c>
      <c r="G1120" s="23">
        <v>1</v>
      </c>
      <c r="H1120" s="23">
        <v>200000003</v>
      </c>
      <c r="I1120" s="23" t="s">
        <v>2077</v>
      </c>
      <c r="J1120" s="23">
        <v>200000000</v>
      </c>
      <c r="K1120" s="23"/>
      <c r="L1120" s="23" t="s">
        <v>2076</v>
      </c>
      <c r="M1120" s="23" t="s">
        <v>2078</v>
      </c>
      <c r="N1120" s="23" t="s">
        <v>2079</v>
      </c>
      <c r="O1120" s="23" t="s">
        <v>2080</v>
      </c>
      <c r="P1120" s="23" t="s">
        <v>2081</v>
      </c>
      <c r="Q1120" s="23"/>
      <c r="R1120" s="26">
        <v>41925.833333333336</v>
      </c>
      <c r="S1120" s="23">
        <v>41820</v>
      </c>
      <c r="T1120" s="23" t="s">
        <v>280</v>
      </c>
      <c r="U1120" s="23" t="s">
        <v>282</v>
      </c>
      <c r="V1120" s="23" t="s">
        <v>1699</v>
      </c>
      <c r="W1120" s="23">
        <v>41926</v>
      </c>
      <c r="X1120" s="23" t="s">
        <v>181</v>
      </c>
      <c r="Y1120" s="23"/>
      <c r="Z1120" s="23">
        <v>41820</v>
      </c>
      <c r="AA1120" s="23">
        <v>41926</v>
      </c>
      <c r="AB1120" s="23">
        <v>41820</v>
      </c>
    </row>
    <row r="1121" spans="1:28" x14ac:dyDescent="0.25">
      <c r="A1121" s="23" t="s">
        <v>451</v>
      </c>
      <c r="B1121" s="23">
        <v>200000000</v>
      </c>
      <c r="C1121" s="26">
        <v>41857.474664351852</v>
      </c>
      <c r="D1121" s="26">
        <v>41933.543009259258</v>
      </c>
      <c r="E1121" s="26"/>
      <c r="F1121" s="23">
        <v>0</v>
      </c>
      <c r="G1121" s="23">
        <v>1</v>
      </c>
      <c r="H1121" s="23">
        <v>200000003</v>
      </c>
      <c r="I1121" s="23" t="s">
        <v>452</v>
      </c>
      <c r="J1121" s="23">
        <v>200000001</v>
      </c>
      <c r="K1121" s="23"/>
      <c r="L1121" s="23" t="s">
        <v>451</v>
      </c>
      <c r="M1121" s="23" t="s">
        <v>444</v>
      </c>
      <c r="N1121" s="23" t="s">
        <v>395</v>
      </c>
      <c r="O1121" s="23" t="s">
        <v>322</v>
      </c>
      <c r="P1121" s="23" t="s">
        <v>453</v>
      </c>
      <c r="Q1121" s="23"/>
      <c r="R1121" s="26"/>
      <c r="S1121" s="23">
        <v>1352</v>
      </c>
      <c r="T1121" s="23" t="s">
        <v>281</v>
      </c>
      <c r="U1121" s="23" t="s">
        <v>283</v>
      </c>
      <c r="V1121" s="23" t="s">
        <v>1699</v>
      </c>
      <c r="W1121" s="23"/>
      <c r="X1121" s="23" t="s">
        <v>185</v>
      </c>
      <c r="Y1121" s="23">
        <v>1352</v>
      </c>
      <c r="Z1121" s="23"/>
      <c r="AA1121" s="23"/>
      <c r="AB1121" s="23">
        <v>-1352</v>
      </c>
    </row>
    <row r="1122" spans="1:28" x14ac:dyDescent="0.25">
      <c r="A1122" s="23" t="s">
        <v>2057</v>
      </c>
      <c r="B1122" s="23">
        <v>200000000</v>
      </c>
      <c r="C1122" s="26">
        <v>41915.477650462963</v>
      </c>
      <c r="D1122" s="26">
        <v>41933.54283564815</v>
      </c>
      <c r="E1122" s="26"/>
      <c r="F1122" s="23">
        <v>0</v>
      </c>
      <c r="G1122" s="23">
        <v>1</v>
      </c>
      <c r="H1122" s="23">
        <v>200000003</v>
      </c>
      <c r="I1122" s="23" t="s">
        <v>2058</v>
      </c>
      <c r="J1122" s="23">
        <v>200000001</v>
      </c>
      <c r="K1122" s="23"/>
      <c r="L1122" s="23" t="s">
        <v>2057</v>
      </c>
      <c r="M1122" s="23" t="s">
        <v>444</v>
      </c>
      <c r="N1122" s="23" t="s">
        <v>1214</v>
      </c>
      <c r="O1122" s="23" t="s">
        <v>1215</v>
      </c>
      <c r="P1122" s="23" t="s">
        <v>2135</v>
      </c>
      <c r="Q1122" s="23"/>
      <c r="R1122" s="26">
        <v>41897.833333333336</v>
      </c>
      <c r="S1122" s="23">
        <v>17238</v>
      </c>
      <c r="T1122" s="23" t="s">
        <v>281</v>
      </c>
      <c r="U1122" s="23" t="s">
        <v>283</v>
      </c>
      <c r="V1122" s="23" t="s">
        <v>1699</v>
      </c>
      <c r="W1122" s="23">
        <v>41898</v>
      </c>
      <c r="X1122" s="23" t="s">
        <v>185</v>
      </c>
      <c r="Y1122" s="23">
        <v>17238</v>
      </c>
      <c r="Z1122" s="23"/>
      <c r="AA1122" s="23">
        <v>41898</v>
      </c>
      <c r="AB1122" s="23">
        <v>-17238</v>
      </c>
    </row>
    <row r="1123" spans="1:28" x14ac:dyDescent="0.25">
      <c r="A1123" s="23" t="s">
        <v>2534</v>
      </c>
      <c r="B1123" s="23">
        <v>200000001</v>
      </c>
      <c r="C1123" s="26">
        <v>41891.40284722222</v>
      </c>
      <c r="D1123" s="26">
        <v>41933.569374999999</v>
      </c>
      <c r="E1123" s="26"/>
      <c r="F1123" s="23">
        <v>0</v>
      </c>
      <c r="G1123" s="23">
        <v>1</v>
      </c>
      <c r="H1123" s="23">
        <v>200000001</v>
      </c>
      <c r="I1123" s="23" t="s">
        <v>1456</v>
      </c>
      <c r="J1123" s="23">
        <v>200000000</v>
      </c>
      <c r="K1123" s="23"/>
      <c r="L1123" s="23" t="s">
        <v>2534</v>
      </c>
      <c r="M1123" s="23" t="s">
        <v>2535</v>
      </c>
      <c r="N1123" s="23" t="s">
        <v>1696</v>
      </c>
      <c r="O1123" s="23" t="s">
        <v>1697</v>
      </c>
      <c r="P1123" s="23" t="s">
        <v>2536</v>
      </c>
      <c r="Q1123" s="23"/>
      <c r="R1123" s="26">
        <v>41911.833333333336</v>
      </c>
      <c r="S1123" s="23">
        <v>10000</v>
      </c>
      <c r="T1123" s="23" t="s">
        <v>280</v>
      </c>
      <c r="U1123" s="23" t="s">
        <v>282</v>
      </c>
      <c r="V1123" s="23" t="s">
        <v>1702</v>
      </c>
      <c r="W1123" s="23">
        <v>41912</v>
      </c>
      <c r="X1123" s="23" t="s">
        <v>181</v>
      </c>
      <c r="Y1123" s="23"/>
      <c r="Z1123" s="23">
        <v>10000</v>
      </c>
      <c r="AA1123" s="23">
        <v>41912</v>
      </c>
      <c r="AB1123" s="23">
        <v>10000</v>
      </c>
    </row>
    <row r="1124" spans="1:28" x14ac:dyDescent="0.25">
      <c r="A1124" s="23" t="s">
        <v>1116</v>
      </c>
      <c r="B1124" s="23">
        <v>200000001</v>
      </c>
      <c r="C1124" s="26">
        <v>41872.525300925925</v>
      </c>
      <c r="D1124" s="26">
        <v>41933.569409722222</v>
      </c>
      <c r="E1124" s="26"/>
      <c r="F1124" s="23">
        <v>0</v>
      </c>
      <c r="G1124" s="23">
        <v>1</v>
      </c>
      <c r="H1124" s="23">
        <v>200000003</v>
      </c>
      <c r="I1124" s="23" t="s">
        <v>1117</v>
      </c>
      <c r="J1124" s="23">
        <v>200000000</v>
      </c>
      <c r="K1124" s="23"/>
      <c r="L1124" s="23" t="s">
        <v>1116</v>
      </c>
      <c r="M1124" s="23" t="s">
        <v>1118</v>
      </c>
      <c r="N1124" s="23" t="s">
        <v>977</v>
      </c>
      <c r="O1124" s="23" t="s">
        <v>978</v>
      </c>
      <c r="P1124" s="23" t="s">
        <v>1119</v>
      </c>
      <c r="Q1124" s="23"/>
      <c r="R1124" s="26"/>
      <c r="S1124" s="23">
        <v>4531</v>
      </c>
      <c r="T1124" s="23" t="s">
        <v>280</v>
      </c>
      <c r="U1124" s="23" t="s">
        <v>282</v>
      </c>
      <c r="V1124" s="23" t="s">
        <v>1699</v>
      </c>
      <c r="W1124" s="23"/>
      <c r="X1124" s="23" t="s">
        <v>181</v>
      </c>
      <c r="Y1124" s="23"/>
      <c r="Z1124" s="23">
        <v>4531</v>
      </c>
      <c r="AA1124" s="23"/>
      <c r="AB1124" s="23">
        <v>4531</v>
      </c>
    </row>
    <row r="1125" spans="1:28" x14ac:dyDescent="0.25">
      <c r="A1125" s="23" t="s">
        <v>2304</v>
      </c>
      <c r="B1125" s="23">
        <v>200000000</v>
      </c>
      <c r="C1125" s="26">
        <v>41919.635995370372</v>
      </c>
      <c r="D1125" s="26">
        <v>41933.54283564815</v>
      </c>
      <c r="E1125" s="26"/>
      <c r="F1125" s="23">
        <v>0</v>
      </c>
      <c r="G1125" s="23">
        <v>1</v>
      </c>
      <c r="H1125" s="23">
        <v>100000000</v>
      </c>
      <c r="I1125" s="23" t="s">
        <v>2305</v>
      </c>
      <c r="J1125" s="23">
        <v>200000001</v>
      </c>
      <c r="K1125" s="23"/>
      <c r="L1125" s="23" t="s">
        <v>2304</v>
      </c>
      <c r="M1125" s="23" t="s">
        <v>2172</v>
      </c>
      <c r="N1125" s="23" t="s">
        <v>530</v>
      </c>
      <c r="O1125" s="23" t="s">
        <v>293</v>
      </c>
      <c r="P1125" s="23" t="s">
        <v>2418</v>
      </c>
      <c r="Q1125" s="23"/>
      <c r="R1125" s="26">
        <v>41934.833333333336</v>
      </c>
      <c r="S1125" s="23">
        <v>37335.89</v>
      </c>
      <c r="T1125" s="23" t="s">
        <v>281</v>
      </c>
      <c r="U1125" s="23" t="s">
        <v>283</v>
      </c>
      <c r="V1125" s="23" t="s">
        <v>1701</v>
      </c>
      <c r="W1125" s="23">
        <v>41935</v>
      </c>
      <c r="X1125" s="23" t="s">
        <v>185</v>
      </c>
      <c r="Y1125" s="23">
        <v>37335.89</v>
      </c>
      <c r="Z1125" s="23"/>
      <c r="AA1125" s="23">
        <v>41935</v>
      </c>
      <c r="AB1125" s="23">
        <v>-37335.89</v>
      </c>
    </row>
    <row r="1126" spans="1:28" x14ac:dyDescent="0.25">
      <c r="A1126" s="23" t="s">
        <v>1103</v>
      </c>
      <c r="B1126" s="23">
        <v>200000001</v>
      </c>
      <c r="C1126" s="26">
        <v>41870.347141203703</v>
      </c>
      <c r="D1126" s="26">
        <v>41933.569444444445</v>
      </c>
      <c r="E1126" s="26"/>
      <c r="F1126" s="23">
        <v>0</v>
      </c>
      <c r="G1126" s="23">
        <v>1</v>
      </c>
      <c r="H1126" s="23">
        <v>200000000</v>
      </c>
      <c r="I1126" s="23" t="s">
        <v>1104</v>
      </c>
      <c r="J1126" s="23">
        <v>200000000</v>
      </c>
      <c r="K1126" s="23"/>
      <c r="L1126" s="23" t="s">
        <v>1103</v>
      </c>
      <c r="M1126" s="23" t="s">
        <v>1105</v>
      </c>
      <c r="N1126" s="23" t="s">
        <v>567</v>
      </c>
      <c r="O1126" s="23" t="s">
        <v>333</v>
      </c>
      <c r="P1126" s="23" t="s">
        <v>1163</v>
      </c>
      <c r="Q1126" s="23">
        <v>100</v>
      </c>
      <c r="R1126" s="26">
        <v>41753.833333333336</v>
      </c>
      <c r="S1126" s="23">
        <v>2684667.45</v>
      </c>
      <c r="T1126" s="23" t="s">
        <v>280</v>
      </c>
      <c r="U1126" s="23" t="s">
        <v>282</v>
      </c>
      <c r="V1126" s="23" t="s">
        <v>1698</v>
      </c>
      <c r="W1126" s="23">
        <v>41754</v>
      </c>
      <c r="X1126" s="23" t="s">
        <v>181</v>
      </c>
      <c r="Y1126" s="23"/>
      <c r="Z1126" s="23">
        <v>2684667.45</v>
      </c>
      <c r="AA1126" s="23">
        <v>41754</v>
      </c>
      <c r="AB1126" s="23">
        <v>2684667.45</v>
      </c>
    </row>
    <row r="1127" spans="1:28" x14ac:dyDescent="0.25">
      <c r="A1127" s="23" t="s">
        <v>1107</v>
      </c>
      <c r="B1127" s="23">
        <v>200000000</v>
      </c>
      <c r="C1127" s="26">
        <v>41876.281967592593</v>
      </c>
      <c r="D1127" s="26">
        <v>41933.542928240742</v>
      </c>
      <c r="E1127" s="26"/>
      <c r="F1127" s="23">
        <v>0</v>
      </c>
      <c r="G1127" s="23">
        <v>1</v>
      </c>
      <c r="H1127" s="23">
        <v>200000000</v>
      </c>
      <c r="I1127" s="23" t="s">
        <v>1108</v>
      </c>
      <c r="J1127" s="23">
        <v>200000001</v>
      </c>
      <c r="K1127" s="23"/>
      <c r="L1127" s="23" t="s">
        <v>1107</v>
      </c>
      <c r="M1127" s="23" t="s">
        <v>1109</v>
      </c>
      <c r="N1127" s="23" t="s">
        <v>617</v>
      </c>
      <c r="O1127" s="23" t="s">
        <v>324</v>
      </c>
      <c r="P1127" s="23" t="s">
        <v>1587</v>
      </c>
      <c r="Q1127" s="23"/>
      <c r="R1127" s="26"/>
      <c r="S1127" s="23">
        <v>2511905.09</v>
      </c>
      <c r="T1127" s="23" t="s">
        <v>281</v>
      </c>
      <c r="U1127" s="23" t="s">
        <v>283</v>
      </c>
      <c r="V1127" s="23" t="s">
        <v>1698</v>
      </c>
      <c r="W1127" s="23"/>
      <c r="X1127" s="23" t="s">
        <v>185</v>
      </c>
      <c r="Y1127" s="23">
        <v>2511905.09</v>
      </c>
      <c r="Z1127" s="23"/>
      <c r="AA1127" s="23"/>
      <c r="AB1127" s="23">
        <v>-2511905.09</v>
      </c>
    </row>
    <row r="1128" spans="1:28" x14ac:dyDescent="0.25">
      <c r="A1128" s="23" t="s">
        <v>3146</v>
      </c>
      <c r="B1128" s="23">
        <v>200000000</v>
      </c>
      <c r="C1128" s="26">
        <v>41936.405347222222</v>
      </c>
      <c r="D1128" s="26">
        <v>41957.376539351855</v>
      </c>
      <c r="E1128" s="26"/>
      <c r="F1128" s="23">
        <v>0</v>
      </c>
      <c r="G1128" s="23">
        <v>1</v>
      </c>
      <c r="H1128" s="23">
        <v>200000000</v>
      </c>
      <c r="I1128" s="23" t="s">
        <v>3147</v>
      </c>
      <c r="J1128" s="23">
        <v>200000001</v>
      </c>
      <c r="K1128" s="23"/>
      <c r="L1128" s="23" t="s">
        <v>3146</v>
      </c>
      <c r="M1128" s="23" t="s">
        <v>3148</v>
      </c>
      <c r="N1128" s="23" t="s">
        <v>1834</v>
      </c>
      <c r="O1128" s="23" t="s">
        <v>1835</v>
      </c>
      <c r="P1128" s="23" t="s">
        <v>3375</v>
      </c>
      <c r="Q1128" s="23"/>
      <c r="R1128" s="26">
        <v>41934.833333333336</v>
      </c>
      <c r="S1128" s="23">
        <v>938</v>
      </c>
      <c r="T1128" s="23" t="s">
        <v>281</v>
      </c>
      <c r="U1128" s="23" t="s">
        <v>283</v>
      </c>
      <c r="V1128" s="23" t="s">
        <v>1698</v>
      </c>
      <c r="W1128" s="23">
        <v>41935</v>
      </c>
      <c r="X1128" s="23" t="s">
        <v>185</v>
      </c>
      <c r="Y1128" s="23">
        <v>938</v>
      </c>
      <c r="Z1128" s="23"/>
      <c r="AA1128" s="23">
        <v>41935</v>
      </c>
      <c r="AB1128" s="23">
        <v>-938</v>
      </c>
    </row>
    <row r="1129" spans="1:28" x14ac:dyDescent="0.25">
      <c r="A1129" s="23" t="s">
        <v>1912</v>
      </c>
      <c r="B1129" s="23">
        <v>200000005</v>
      </c>
      <c r="C1129" s="26">
        <v>41948.279826388891</v>
      </c>
      <c r="D1129" s="26">
        <v>41948.286990740744</v>
      </c>
      <c r="E1129" s="26"/>
      <c r="F1129" s="23">
        <v>0</v>
      </c>
      <c r="G1129" s="23">
        <v>1</v>
      </c>
      <c r="H1129" s="23">
        <v>200000006</v>
      </c>
      <c r="I1129" s="23" t="s">
        <v>1913</v>
      </c>
      <c r="J1129" s="23">
        <v>200000000</v>
      </c>
      <c r="K1129" s="23"/>
      <c r="L1129" s="23" t="s">
        <v>1912</v>
      </c>
      <c r="M1129" s="23" t="s">
        <v>1914</v>
      </c>
      <c r="N1129" s="23" t="s">
        <v>406</v>
      </c>
      <c r="O1129" s="23" t="s">
        <v>253</v>
      </c>
      <c r="P1129" s="23" t="s">
        <v>3328</v>
      </c>
      <c r="Q1129" s="23"/>
      <c r="R1129" s="26">
        <v>41954.833333333336</v>
      </c>
      <c r="S1129" s="23">
        <v>342738</v>
      </c>
      <c r="T1129" s="23" t="s">
        <v>280</v>
      </c>
      <c r="U1129" s="23" t="s">
        <v>1703</v>
      </c>
      <c r="V1129" s="23" t="s">
        <v>1706</v>
      </c>
      <c r="W1129" s="23">
        <v>41955</v>
      </c>
      <c r="X1129" s="23" t="s">
        <v>1694</v>
      </c>
      <c r="Y1129" s="23"/>
      <c r="Z1129" s="23">
        <v>308464.2</v>
      </c>
      <c r="AA1129" s="23">
        <v>41955</v>
      </c>
      <c r="AB1129" s="23">
        <v>342738</v>
      </c>
    </row>
    <row r="1130" spans="1:28" x14ac:dyDescent="0.25">
      <c r="A1130" s="23" t="s">
        <v>1262</v>
      </c>
      <c r="B1130" s="23">
        <v>200000001</v>
      </c>
      <c r="C1130" s="26">
        <v>41876.222314814811</v>
      </c>
      <c r="D1130" s="26">
        <v>41933.569409722222</v>
      </c>
      <c r="E1130" s="26"/>
      <c r="F1130" s="23">
        <v>0</v>
      </c>
      <c r="G1130" s="23">
        <v>1</v>
      </c>
      <c r="H1130" s="23">
        <v>200000004</v>
      </c>
      <c r="I1130" s="23" t="s">
        <v>1263</v>
      </c>
      <c r="J1130" s="23">
        <v>200000000</v>
      </c>
      <c r="K1130" s="23"/>
      <c r="L1130" s="23" t="s">
        <v>1262</v>
      </c>
      <c r="M1130" s="23" t="s">
        <v>1264</v>
      </c>
      <c r="N1130" s="23" t="s">
        <v>373</v>
      </c>
      <c r="O1130" s="23" t="s">
        <v>337</v>
      </c>
      <c r="P1130" s="23" t="s">
        <v>1576</v>
      </c>
      <c r="Q1130" s="23"/>
      <c r="R1130" s="26">
        <v>41661.833333333336</v>
      </c>
      <c r="S1130" s="23">
        <v>215514</v>
      </c>
      <c r="T1130" s="23" t="s">
        <v>280</v>
      </c>
      <c r="U1130" s="23" t="s">
        <v>282</v>
      </c>
      <c r="V1130" s="23" t="s">
        <v>1700</v>
      </c>
      <c r="W1130" s="23">
        <v>41662</v>
      </c>
      <c r="X1130" s="23" t="s">
        <v>181</v>
      </c>
      <c r="Y1130" s="23"/>
      <c r="Z1130" s="23">
        <v>215514</v>
      </c>
      <c r="AA1130" s="23">
        <v>41662</v>
      </c>
      <c r="AB1130" s="23">
        <v>215514</v>
      </c>
    </row>
    <row r="1131" spans="1:28" x14ac:dyDescent="0.25">
      <c r="A1131" s="23" t="s">
        <v>868</v>
      </c>
      <c r="B1131" s="23">
        <v>200000000</v>
      </c>
      <c r="C1131" s="26">
        <v>41856.537743055553</v>
      </c>
      <c r="D1131" s="26">
        <v>41933.543009259258</v>
      </c>
      <c r="E1131" s="26"/>
      <c r="F1131" s="23">
        <v>0</v>
      </c>
      <c r="G1131" s="23">
        <v>1</v>
      </c>
      <c r="H1131" s="23">
        <v>200000003</v>
      </c>
      <c r="I1131" s="23" t="s">
        <v>485</v>
      </c>
      <c r="J1131" s="23">
        <v>200000001</v>
      </c>
      <c r="K1131" s="23"/>
      <c r="L1131" s="23" t="s">
        <v>868</v>
      </c>
      <c r="M1131" s="23" t="s">
        <v>869</v>
      </c>
      <c r="N1131" s="23" t="s">
        <v>395</v>
      </c>
      <c r="O1131" s="23" t="s">
        <v>322</v>
      </c>
      <c r="P1131" s="23" t="s">
        <v>899</v>
      </c>
      <c r="Q1131" s="23"/>
      <c r="R1131" s="26"/>
      <c r="S1131" s="23">
        <v>1767</v>
      </c>
      <c r="T1131" s="23" t="s">
        <v>281</v>
      </c>
      <c r="U1131" s="23" t="s">
        <v>283</v>
      </c>
      <c r="V1131" s="23" t="s">
        <v>1699</v>
      </c>
      <c r="W1131" s="23"/>
      <c r="X1131" s="23" t="s">
        <v>185</v>
      </c>
      <c r="Y1131" s="23">
        <v>1767</v>
      </c>
      <c r="Z1131" s="23"/>
      <c r="AA1131" s="23"/>
      <c r="AB1131" s="23">
        <v>-1767</v>
      </c>
    </row>
    <row r="1132" spans="1:28" x14ac:dyDescent="0.25">
      <c r="A1132" s="23" t="s">
        <v>1006</v>
      </c>
      <c r="B1132" s="23">
        <v>200000002</v>
      </c>
      <c r="C1132" s="26">
        <v>41891.292060185187</v>
      </c>
      <c r="D1132" s="26">
        <v>41933.569479166668</v>
      </c>
      <c r="E1132" s="26"/>
      <c r="F1132" s="23">
        <v>0</v>
      </c>
      <c r="G1132" s="23">
        <v>1</v>
      </c>
      <c r="H1132" s="23">
        <v>200000006</v>
      </c>
      <c r="I1132" s="23" t="s">
        <v>2253</v>
      </c>
      <c r="J1132" s="23">
        <v>200000001</v>
      </c>
      <c r="K1132" s="23"/>
      <c r="L1132" s="23" t="s">
        <v>1006</v>
      </c>
      <c r="M1132" s="23" t="s">
        <v>1007</v>
      </c>
      <c r="N1132" s="23" t="s">
        <v>525</v>
      </c>
      <c r="O1132" s="23" t="s">
        <v>332</v>
      </c>
      <c r="P1132" s="23" t="s">
        <v>2670</v>
      </c>
      <c r="Q1132" s="23"/>
      <c r="R1132" s="26"/>
      <c r="S1132" s="23">
        <v>200000</v>
      </c>
      <c r="T1132" s="23" t="s">
        <v>281</v>
      </c>
      <c r="U1132" s="23" t="s">
        <v>3593</v>
      </c>
      <c r="V1132" s="23" t="s">
        <v>1706</v>
      </c>
      <c r="W1132" s="23"/>
      <c r="X1132" s="23" t="s">
        <v>272</v>
      </c>
      <c r="Y1132" s="23">
        <v>200000</v>
      </c>
      <c r="Z1132" s="23"/>
      <c r="AA1132" s="23"/>
      <c r="AB1132" s="23">
        <v>-200000</v>
      </c>
    </row>
    <row r="1133" spans="1:28" x14ac:dyDescent="0.25">
      <c r="A1133" s="23" t="s">
        <v>2067</v>
      </c>
      <c r="B1133" s="23">
        <v>200000001</v>
      </c>
      <c r="C1133" s="26">
        <v>41915.456597222219</v>
      </c>
      <c r="D1133" s="26">
        <v>41933.569594907407</v>
      </c>
      <c r="E1133" s="26"/>
      <c r="F1133" s="23">
        <v>0</v>
      </c>
      <c r="G1133" s="23">
        <v>1</v>
      </c>
      <c r="H1133" s="23">
        <v>200000003</v>
      </c>
      <c r="I1133" s="23" t="s">
        <v>2068</v>
      </c>
      <c r="J1133" s="23">
        <v>200000000</v>
      </c>
      <c r="K1133" s="23"/>
      <c r="L1133" s="23" t="s">
        <v>2067</v>
      </c>
      <c r="M1133" s="23" t="s">
        <v>607</v>
      </c>
      <c r="N1133" s="23" t="s">
        <v>2755</v>
      </c>
      <c r="O1133" s="23" t="s">
        <v>2756</v>
      </c>
      <c r="P1133" s="23" t="s">
        <v>2757</v>
      </c>
      <c r="Q1133" s="23"/>
      <c r="R1133" s="26">
        <v>41941.833333333336</v>
      </c>
      <c r="S1133" s="23">
        <v>126986.6</v>
      </c>
      <c r="T1133" s="23" t="s">
        <v>280</v>
      </c>
      <c r="U1133" s="23" t="s">
        <v>282</v>
      </c>
      <c r="V1133" s="23" t="s">
        <v>1699</v>
      </c>
      <c r="W1133" s="23">
        <v>41942</v>
      </c>
      <c r="X1133" s="23" t="s">
        <v>181</v>
      </c>
      <c r="Y1133" s="23"/>
      <c r="Z1133" s="23">
        <v>126986.6</v>
      </c>
      <c r="AA1133" s="23">
        <v>41942</v>
      </c>
      <c r="AB1133" s="23">
        <v>126986.6</v>
      </c>
    </row>
    <row r="1134" spans="1:28" x14ac:dyDescent="0.25">
      <c r="A1134" s="23" t="s">
        <v>1831</v>
      </c>
      <c r="B1134" s="23">
        <v>200000001</v>
      </c>
      <c r="C1134" s="26">
        <v>41919.621493055558</v>
      </c>
      <c r="D1134" s="26">
        <v>41941.295486111114</v>
      </c>
      <c r="E1134" s="26"/>
      <c r="F1134" s="23">
        <v>0</v>
      </c>
      <c r="G1134" s="23">
        <v>1</v>
      </c>
      <c r="H1134" s="23">
        <v>100000000</v>
      </c>
      <c r="I1134" s="23" t="s">
        <v>1832</v>
      </c>
      <c r="J1134" s="23">
        <v>200000000</v>
      </c>
      <c r="K1134" s="23"/>
      <c r="L1134" s="23" t="s">
        <v>1831</v>
      </c>
      <c r="M1134" s="23" t="s">
        <v>1833</v>
      </c>
      <c r="N1134" s="23" t="s">
        <v>1903</v>
      </c>
      <c r="O1134" s="23" t="s">
        <v>1904</v>
      </c>
      <c r="P1134" s="23" t="s">
        <v>2653</v>
      </c>
      <c r="Q1134" s="23"/>
      <c r="R1134" s="26">
        <v>41949.833333333336</v>
      </c>
      <c r="S1134" s="23">
        <v>80494.570000000007</v>
      </c>
      <c r="T1134" s="23" t="s">
        <v>280</v>
      </c>
      <c r="U1134" s="23" t="s">
        <v>282</v>
      </c>
      <c r="V1134" s="23" t="s">
        <v>1701</v>
      </c>
      <c r="W1134" s="23">
        <v>41950</v>
      </c>
      <c r="X1134" s="23" t="s">
        <v>181</v>
      </c>
      <c r="Y1134" s="23"/>
      <c r="Z1134" s="23">
        <v>80494.570000000007</v>
      </c>
      <c r="AA1134" s="23">
        <v>41950</v>
      </c>
      <c r="AB1134" s="23">
        <v>80494.570000000007</v>
      </c>
    </row>
    <row r="1135" spans="1:28" x14ac:dyDescent="0.25">
      <c r="A1135" s="23" t="s">
        <v>2941</v>
      </c>
      <c r="B1135" s="23">
        <v>200000000</v>
      </c>
      <c r="C1135" s="26">
        <v>41936.51158564815</v>
      </c>
      <c r="D1135" s="26">
        <v>41936.51158564815</v>
      </c>
      <c r="E1135" s="26"/>
      <c r="F1135" s="23">
        <v>0</v>
      </c>
      <c r="G1135" s="23">
        <v>1</v>
      </c>
      <c r="H1135" s="23">
        <v>200000003</v>
      </c>
      <c r="I1135" s="23" t="s">
        <v>2942</v>
      </c>
      <c r="J1135" s="23">
        <v>200000001</v>
      </c>
      <c r="K1135" s="23"/>
      <c r="L1135" s="23" t="s">
        <v>2941</v>
      </c>
      <c r="M1135" s="23" t="s">
        <v>2943</v>
      </c>
      <c r="N1135" s="23" t="s">
        <v>395</v>
      </c>
      <c r="O1135" s="23" t="s">
        <v>322</v>
      </c>
      <c r="P1135" s="23" t="s">
        <v>2944</v>
      </c>
      <c r="Q1135" s="23"/>
      <c r="R1135" s="26">
        <v>41976.833333333336</v>
      </c>
      <c r="S1135" s="23">
        <v>780</v>
      </c>
      <c r="T1135" s="23" t="s">
        <v>281</v>
      </c>
      <c r="U1135" s="23" t="s">
        <v>283</v>
      </c>
      <c r="V1135" s="23" t="s">
        <v>1699</v>
      </c>
      <c r="W1135" s="23">
        <v>41977</v>
      </c>
      <c r="X1135" s="23" t="s">
        <v>185</v>
      </c>
      <c r="Y1135" s="23">
        <v>780</v>
      </c>
      <c r="Z1135" s="23"/>
      <c r="AA1135" s="23">
        <v>41977</v>
      </c>
      <c r="AB1135" s="23">
        <v>-780</v>
      </c>
    </row>
    <row r="1136" spans="1:28" x14ac:dyDescent="0.25">
      <c r="A1136" s="23" t="s">
        <v>1366</v>
      </c>
      <c r="B1136" s="23">
        <v>200000000</v>
      </c>
      <c r="C1136" s="26">
        <v>41870.558495370373</v>
      </c>
      <c r="D1136" s="26">
        <v>41933.542962962965</v>
      </c>
      <c r="E1136" s="26"/>
      <c r="F1136" s="23">
        <v>0</v>
      </c>
      <c r="G1136" s="23">
        <v>1</v>
      </c>
      <c r="H1136" s="23">
        <v>100000000</v>
      </c>
      <c r="I1136" s="23" t="s">
        <v>1367</v>
      </c>
      <c r="J1136" s="23">
        <v>200000001</v>
      </c>
      <c r="K1136" s="23"/>
      <c r="L1136" s="23" t="s">
        <v>1366</v>
      </c>
      <c r="M1136" s="23" t="s">
        <v>1077</v>
      </c>
      <c r="N1136" s="23" t="s">
        <v>390</v>
      </c>
      <c r="O1136" s="23" t="s">
        <v>315</v>
      </c>
      <c r="P1136" s="23" t="s">
        <v>1631</v>
      </c>
      <c r="Q1136" s="23"/>
      <c r="R1136" s="26"/>
      <c r="S1136" s="23">
        <v>58212.71</v>
      </c>
      <c r="T1136" s="23" t="s">
        <v>281</v>
      </c>
      <c r="U1136" s="23" t="s">
        <v>283</v>
      </c>
      <c r="V1136" s="23" t="s">
        <v>1701</v>
      </c>
      <c r="W1136" s="23"/>
      <c r="X1136" s="23" t="s">
        <v>185</v>
      </c>
      <c r="Y1136" s="23">
        <v>58212.71</v>
      </c>
      <c r="Z1136" s="23"/>
      <c r="AA1136" s="23"/>
      <c r="AB1136" s="23">
        <v>-58212.71</v>
      </c>
    </row>
    <row r="1137" spans="1:28" x14ac:dyDescent="0.25">
      <c r="A1137" s="23" t="s">
        <v>1366</v>
      </c>
      <c r="B1137" s="23">
        <v>200000001</v>
      </c>
      <c r="C1137" s="26">
        <v>41870.558009259257</v>
      </c>
      <c r="D1137" s="26">
        <v>41933.569421296299</v>
      </c>
      <c r="E1137" s="26"/>
      <c r="F1137" s="23">
        <v>0</v>
      </c>
      <c r="G1137" s="23">
        <v>1</v>
      </c>
      <c r="H1137" s="23">
        <v>100000000</v>
      </c>
      <c r="I1137" s="23" t="s">
        <v>1367</v>
      </c>
      <c r="J1137" s="23">
        <v>200000000</v>
      </c>
      <c r="K1137" s="23"/>
      <c r="L1137" s="23" t="s">
        <v>1366</v>
      </c>
      <c r="M1137" s="23" t="s">
        <v>1077</v>
      </c>
      <c r="N1137" s="23" t="s">
        <v>1078</v>
      </c>
      <c r="O1137" s="23" t="s">
        <v>1079</v>
      </c>
      <c r="P1137" s="23" t="s">
        <v>1368</v>
      </c>
      <c r="Q1137" s="23"/>
      <c r="R1137" s="26"/>
      <c r="S1137" s="23">
        <v>69984</v>
      </c>
      <c r="T1137" s="23" t="s">
        <v>280</v>
      </c>
      <c r="U1137" s="23" t="s">
        <v>282</v>
      </c>
      <c r="V1137" s="23" t="s">
        <v>1701</v>
      </c>
      <c r="W1137" s="23"/>
      <c r="X1137" s="23" t="s">
        <v>181</v>
      </c>
      <c r="Y1137" s="23"/>
      <c r="Z1137" s="23">
        <v>69984</v>
      </c>
      <c r="AA1137" s="23"/>
      <c r="AB1137" s="23">
        <v>69984</v>
      </c>
    </row>
    <row r="1138" spans="1:28" x14ac:dyDescent="0.25">
      <c r="A1138" s="23" t="s">
        <v>3063</v>
      </c>
      <c r="B1138" s="23">
        <v>200000000</v>
      </c>
      <c r="C1138" s="26">
        <v>41956.470682870371</v>
      </c>
      <c r="D1138" s="26">
        <v>41956.470682870371</v>
      </c>
      <c r="E1138" s="26"/>
      <c r="F1138" s="23">
        <v>0</v>
      </c>
      <c r="G1138" s="23">
        <v>1</v>
      </c>
      <c r="H1138" s="23">
        <v>100000000</v>
      </c>
      <c r="I1138" s="23" t="s">
        <v>3064</v>
      </c>
      <c r="J1138" s="23">
        <v>200000001</v>
      </c>
      <c r="K1138" s="23"/>
      <c r="L1138" s="23" t="s">
        <v>3063</v>
      </c>
      <c r="M1138" s="23" t="s">
        <v>3065</v>
      </c>
      <c r="N1138" s="23" t="s">
        <v>3433</v>
      </c>
      <c r="O1138" s="23" t="s">
        <v>1873</v>
      </c>
      <c r="P1138" s="23" t="s">
        <v>3434</v>
      </c>
      <c r="Q1138" s="23"/>
      <c r="R1138" s="26">
        <v>41956.833333333336</v>
      </c>
      <c r="S1138" s="23">
        <v>27395.1</v>
      </c>
      <c r="T1138" s="23" t="s">
        <v>281</v>
      </c>
      <c r="U1138" s="23" t="s">
        <v>283</v>
      </c>
      <c r="V1138" s="23" t="s">
        <v>1701</v>
      </c>
      <c r="W1138" s="23">
        <v>41957</v>
      </c>
      <c r="X1138" s="23" t="s">
        <v>185</v>
      </c>
      <c r="Y1138" s="23">
        <v>27395.1</v>
      </c>
      <c r="Z1138" s="23"/>
      <c r="AA1138" s="23">
        <v>41957</v>
      </c>
      <c r="AB1138" s="23">
        <v>-27395.1</v>
      </c>
    </row>
    <row r="1139" spans="1:28" x14ac:dyDescent="0.25">
      <c r="A1139" s="23" t="s">
        <v>1987</v>
      </c>
      <c r="B1139" s="23">
        <v>200000001</v>
      </c>
      <c r="C1139" s="26">
        <v>41921.472083333334</v>
      </c>
      <c r="D1139" s="26">
        <v>41933.56931712963</v>
      </c>
      <c r="E1139" s="26"/>
      <c r="F1139" s="23">
        <v>0</v>
      </c>
      <c r="G1139" s="23">
        <v>1</v>
      </c>
      <c r="H1139" s="23">
        <v>200000000</v>
      </c>
      <c r="I1139" s="23" t="s">
        <v>1988</v>
      </c>
      <c r="J1139" s="23">
        <v>200000000</v>
      </c>
      <c r="K1139" s="23"/>
      <c r="L1139" s="23" t="s">
        <v>1987</v>
      </c>
      <c r="M1139" s="23" t="s">
        <v>1989</v>
      </c>
      <c r="N1139" s="23" t="s">
        <v>1253</v>
      </c>
      <c r="O1139" s="23" t="s">
        <v>1254</v>
      </c>
      <c r="P1139" s="23" t="s">
        <v>1990</v>
      </c>
      <c r="Q1139" s="23">
        <v>100</v>
      </c>
      <c r="R1139" s="26">
        <v>41920.833333333336</v>
      </c>
      <c r="S1139" s="23">
        <v>28453.94</v>
      </c>
      <c r="T1139" s="23" t="s">
        <v>280</v>
      </c>
      <c r="U1139" s="23" t="s">
        <v>282</v>
      </c>
      <c r="V1139" s="23" t="s">
        <v>1698</v>
      </c>
      <c r="W1139" s="23">
        <v>41921</v>
      </c>
      <c r="X1139" s="23" t="s">
        <v>181</v>
      </c>
      <c r="Y1139" s="23"/>
      <c r="Z1139" s="23">
        <v>28453.94</v>
      </c>
      <c r="AA1139" s="23">
        <v>41921</v>
      </c>
      <c r="AB1139" s="23">
        <v>28453.94</v>
      </c>
    </row>
    <row r="1140" spans="1:28" x14ac:dyDescent="0.25">
      <c r="A1140" s="23" t="s">
        <v>1899</v>
      </c>
      <c r="B1140" s="23">
        <v>200000000</v>
      </c>
      <c r="C1140" s="26">
        <v>41957.285752314812</v>
      </c>
      <c r="D1140" s="26">
        <v>41957.286620370367</v>
      </c>
      <c r="E1140" s="26"/>
      <c r="F1140" s="23">
        <v>0</v>
      </c>
      <c r="G1140" s="23">
        <v>1</v>
      </c>
      <c r="H1140" s="23">
        <v>200000000</v>
      </c>
      <c r="I1140" s="23" t="s">
        <v>1900</v>
      </c>
      <c r="J1140" s="23">
        <v>200000001</v>
      </c>
      <c r="K1140" s="23"/>
      <c r="L1140" s="23" t="s">
        <v>1899</v>
      </c>
      <c r="M1140" s="23" t="s">
        <v>1901</v>
      </c>
      <c r="N1140" s="23" t="s">
        <v>1834</v>
      </c>
      <c r="O1140" s="23" t="s">
        <v>1835</v>
      </c>
      <c r="P1140" s="23" t="s">
        <v>3507</v>
      </c>
      <c r="Q1140" s="23"/>
      <c r="R1140" s="26">
        <v>41778.833333333336</v>
      </c>
      <c r="S1140" s="23">
        <v>232690</v>
      </c>
      <c r="T1140" s="23" t="s">
        <v>281</v>
      </c>
      <c r="U1140" s="23" t="s">
        <v>283</v>
      </c>
      <c r="V1140" s="23" t="s">
        <v>1698</v>
      </c>
      <c r="W1140" s="23">
        <v>41779</v>
      </c>
      <c r="X1140" s="23" t="s">
        <v>185</v>
      </c>
      <c r="Y1140" s="23">
        <v>232690</v>
      </c>
      <c r="Z1140" s="23"/>
      <c r="AA1140" s="23">
        <v>41779</v>
      </c>
      <c r="AB1140" s="23">
        <v>-232690</v>
      </c>
    </row>
    <row r="1141" spans="1:28" x14ac:dyDescent="0.25">
      <c r="A1141" s="23" t="s">
        <v>2945</v>
      </c>
      <c r="B1141" s="23">
        <v>200000001</v>
      </c>
      <c r="C1141" s="26">
        <v>41954.513159722221</v>
      </c>
      <c r="D1141" s="26">
        <v>41954.513159722221</v>
      </c>
      <c r="E1141" s="26"/>
      <c r="F1141" s="23">
        <v>0</v>
      </c>
      <c r="G1141" s="23">
        <v>1</v>
      </c>
      <c r="H1141" s="23">
        <v>200000000</v>
      </c>
      <c r="I1141" s="23" t="s">
        <v>2946</v>
      </c>
      <c r="J1141" s="23">
        <v>200000000</v>
      </c>
      <c r="K1141" s="23"/>
      <c r="L1141" s="23" t="s">
        <v>2945</v>
      </c>
      <c r="M1141" s="23" t="s">
        <v>1146</v>
      </c>
      <c r="N1141" s="23" t="s">
        <v>2390</v>
      </c>
      <c r="O1141" s="23" t="s">
        <v>2391</v>
      </c>
      <c r="P1141" s="23" t="s">
        <v>3230</v>
      </c>
      <c r="Q1141" s="23"/>
      <c r="R1141" s="26">
        <v>41948.833333333336</v>
      </c>
      <c r="S1141" s="23">
        <v>6979</v>
      </c>
      <c r="T1141" s="23" t="s">
        <v>280</v>
      </c>
      <c r="U1141" s="23" t="s">
        <v>282</v>
      </c>
      <c r="V1141" s="23" t="s">
        <v>1698</v>
      </c>
      <c r="W1141" s="23">
        <v>41949</v>
      </c>
      <c r="X1141" s="23" t="s">
        <v>181</v>
      </c>
      <c r="Y1141" s="23"/>
      <c r="Z1141" s="23">
        <v>6979</v>
      </c>
      <c r="AA1141" s="23">
        <v>41949</v>
      </c>
      <c r="AB1141" s="23">
        <v>6979</v>
      </c>
    </row>
    <row r="1142" spans="1:28" x14ac:dyDescent="0.25">
      <c r="A1142" s="23" t="s">
        <v>960</v>
      </c>
      <c r="B1142" s="23">
        <v>200000000</v>
      </c>
      <c r="C1142" s="26">
        <v>41866.516793981478</v>
      </c>
      <c r="D1142" s="26">
        <v>41933.542986111112</v>
      </c>
      <c r="E1142" s="26"/>
      <c r="F1142" s="23">
        <v>0</v>
      </c>
      <c r="G1142" s="23">
        <v>1</v>
      </c>
      <c r="H1142" s="23">
        <v>200000003</v>
      </c>
      <c r="I1142" s="23" t="s">
        <v>961</v>
      </c>
      <c r="J1142" s="23">
        <v>200000001</v>
      </c>
      <c r="K1142" s="23"/>
      <c r="L1142" s="23" t="s">
        <v>960</v>
      </c>
      <c r="M1142" s="23" t="s">
        <v>444</v>
      </c>
      <c r="N1142" s="23" t="s">
        <v>395</v>
      </c>
      <c r="O1142" s="23" t="s">
        <v>322</v>
      </c>
      <c r="P1142" s="23" t="s">
        <v>962</v>
      </c>
      <c r="Q1142" s="23"/>
      <c r="R1142" s="26"/>
      <c r="S1142" s="23">
        <v>35769</v>
      </c>
      <c r="T1142" s="23" t="s">
        <v>281</v>
      </c>
      <c r="U1142" s="23" t="s">
        <v>283</v>
      </c>
      <c r="V1142" s="23" t="s">
        <v>1699</v>
      </c>
      <c r="W1142" s="23"/>
      <c r="X1142" s="23" t="s">
        <v>185</v>
      </c>
      <c r="Y1142" s="23">
        <v>35769</v>
      </c>
      <c r="Z1142" s="23"/>
      <c r="AA1142" s="23"/>
      <c r="AB1142" s="23">
        <v>-35769</v>
      </c>
    </row>
    <row r="1143" spans="1:28" x14ac:dyDescent="0.25">
      <c r="A1143" s="23" t="s">
        <v>680</v>
      </c>
      <c r="B1143" s="23">
        <v>200000000</v>
      </c>
      <c r="C1143" s="26">
        <v>41950.385891203703</v>
      </c>
      <c r="D1143" s="26">
        <v>41950.389537037037</v>
      </c>
      <c r="E1143" s="26"/>
      <c r="F1143" s="23">
        <v>0</v>
      </c>
      <c r="G1143" s="23">
        <v>1</v>
      </c>
      <c r="H1143" s="23">
        <v>100000000</v>
      </c>
      <c r="I1143" s="23" t="s">
        <v>2255</v>
      </c>
      <c r="J1143" s="23">
        <v>200000001</v>
      </c>
      <c r="K1143" s="23"/>
      <c r="L1143" s="23" t="s">
        <v>680</v>
      </c>
      <c r="M1143" s="23" t="s">
        <v>681</v>
      </c>
      <c r="N1143" s="23" t="s">
        <v>1800</v>
      </c>
      <c r="O1143" s="23" t="s">
        <v>1801</v>
      </c>
      <c r="P1143" s="23" t="s">
        <v>3382</v>
      </c>
      <c r="Q1143" s="23"/>
      <c r="R1143" s="26">
        <v>41948.833333333336</v>
      </c>
      <c r="S1143" s="23">
        <v>5460.21</v>
      </c>
      <c r="T1143" s="23" t="s">
        <v>281</v>
      </c>
      <c r="U1143" s="23" t="s">
        <v>283</v>
      </c>
      <c r="V1143" s="23" t="s">
        <v>1701</v>
      </c>
      <c r="W1143" s="23">
        <v>41949</v>
      </c>
      <c r="X1143" s="23" t="s">
        <v>185</v>
      </c>
      <c r="Y1143" s="23">
        <v>5460.21</v>
      </c>
      <c r="Z1143" s="23"/>
      <c r="AA1143" s="23">
        <v>41949</v>
      </c>
      <c r="AB1143" s="23">
        <v>-5460.21</v>
      </c>
    </row>
    <row r="1144" spans="1:28" x14ac:dyDescent="0.25">
      <c r="A1144" s="23" t="s">
        <v>1533</v>
      </c>
      <c r="B1144" s="23">
        <v>200000000</v>
      </c>
      <c r="C1144" s="26">
        <v>41872.312615740739</v>
      </c>
      <c r="D1144" s="26">
        <v>41933.542986111112</v>
      </c>
      <c r="E1144" s="26"/>
      <c r="F1144" s="23">
        <v>0</v>
      </c>
      <c r="G1144" s="23">
        <v>1</v>
      </c>
      <c r="H1144" s="23">
        <v>200000000</v>
      </c>
      <c r="I1144" s="23" t="s">
        <v>1534</v>
      </c>
      <c r="J1144" s="23">
        <v>200000001</v>
      </c>
      <c r="K1144" s="23"/>
      <c r="L1144" s="23" t="s">
        <v>1533</v>
      </c>
      <c r="M1144" s="23" t="s">
        <v>1535</v>
      </c>
      <c r="N1144" s="23" t="s">
        <v>390</v>
      </c>
      <c r="O1144" s="23" t="s">
        <v>315</v>
      </c>
      <c r="P1144" s="23" t="s">
        <v>1630</v>
      </c>
      <c r="Q1144" s="23"/>
      <c r="R1144" s="26"/>
      <c r="S1144" s="23">
        <v>257500.53</v>
      </c>
      <c r="T1144" s="23" t="s">
        <v>281</v>
      </c>
      <c r="U1144" s="23" t="s">
        <v>283</v>
      </c>
      <c r="V1144" s="23" t="s">
        <v>1698</v>
      </c>
      <c r="W1144" s="23"/>
      <c r="X1144" s="23" t="s">
        <v>185</v>
      </c>
      <c r="Y1144" s="23">
        <v>257500.53</v>
      </c>
      <c r="Z1144" s="23"/>
      <c r="AA1144" s="23"/>
      <c r="AB1144" s="23">
        <v>-257500.53</v>
      </c>
    </row>
    <row r="1145" spans="1:28" x14ac:dyDescent="0.25">
      <c r="A1145" s="23" t="s">
        <v>1184</v>
      </c>
      <c r="B1145" s="23">
        <v>200000000</v>
      </c>
      <c r="C1145" s="26">
        <v>41870.295810185184</v>
      </c>
      <c r="D1145" s="26">
        <v>41933.543055555558</v>
      </c>
      <c r="E1145" s="26"/>
      <c r="F1145" s="23">
        <v>0</v>
      </c>
      <c r="G1145" s="23">
        <v>1</v>
      </c>
      <c r="H1145" s="23">
        <v>200000000</v>
      </c>
      <c r="I1145" s="23" t="s">
        <v>1185</v>
      </c>
      <c r="J1145" s="23">
        <v>200000001</v>
      </c>
      <c r="K1145" s="23"/>
      <c r="L1145" s="23" t="s">
        <v>1184</v>
      </c>
      <c r="M1145" s="23" t="s">
        <v>1186</v>
      </c>
      <c r="N1145" s="23" t="s">
        <v>390</v>
      </c>
      <c r="O1145" s="23" t="s">
        <v>315</v>
      </c>
      <c r="P1145" s="23" t="s">
        <v>1474</v>
      </c>
      <c r="Q1145" s="23"/>
      <c r="R1145" s="26">
        <v>41742.833333333336</v>
      </c>
      <c r="S1145" s="23">
        <v>31705.27</v>
      </c>
      <c r="T1145" s="23" t="s">
        <v>281</v>
      </c>
      <c r="U1145" s="23" t="s">
        <v>283</v>
      </c>
      <c r="V1145" s="23" t="s">
        <v>1698</v>
      </c>
      <c r="W1145" s="23">
        <v>41743</v>
      </c>
      <c r="X1145" s="23" t="s">
        <v>185</v>
      </c>
      <c r="Y1145" s="23">
        <v>31705.27</v>
      </c>
      <c r="Z1145" s="23"/>
      <c r="AA1145" s="23">
        <v>41743</v>
      </c>
      <c r="AB1145" s="23">
        <v>-31705.27</v>
      </c>
    </row>
    <row r="1146" spans="1:28" x14ac:dyDescent="0.25">
      <c r="A1146" s="23" t="s">
        <v>408</v>
      </c>
      <c r="B1146" s="23">
        <v>200000000</v>
      </c>
      <c r="C1146" s="26">
        <v>41856.235439814816</v>
      </c>
      <c r="D1146" s="26">
        <v>41933.543090277781</v>
      </c>
      <c r="E1146" s="26"/>
      <c r="F1146" s="23">
        <v>0</v>
      </c>
      <c r="G1146" s="23">
        <v>1</v>
      </c>
      <c r="H1146" s="23">
        <v>200000000</v>
      </c>
      <c r="I1146" s="23" t="s">
        <v>774</v>
      </c>
      <c r="J1146" s="23">
        <v>200000001</v>
      </c>
      <c r="K1146" s="23"/>
      <c r="L1146" s="23" t="s">
        <v>408</v>
      </c>
      <c r="M1146" s="23" t="s">
        <v>409</v>
      </c>
      <c r="N1146" s="23" t="s">
        <v>390</v>
      </c>
      <c r="O1146" s="23" t="s">
        <v>315</v>
      </c>
      <c r="P1146" s="23" t="s">
        <v>622</v>
      </c>
      <c r="Q1146" s="23"/>
      <c r="R1146" s="26">
        <v>41788.833333333336</v>
      </c>
      <c r="S1146" s="23">
        <v>126075.04</v>
      </c>
      <c r="T1146" s="23" t="s">
        <v>281</v>
      </c>
      <c r="U1146" s="23" t="s">
        <v>283</v>
      </c>
      <c r="V1146" s="23" t="s">
        <v>1698</v>
      </c>
      <c r="W1146" s="23">
        <v>41789</v>
      </c>
      <c r="X1146" s="23" t="s">
        <v>185</v>
      </c>
      <c r="Y1146" s="23">
        <v>126075.04</v>
      </c>
      <c r="Z1146" s="23"/>
      <c r="AA1146" s="23">
        <v>41789</v>
      </c>
      <c r="AB1146" s="23">
        <v>-126075.04</v>
      </c>
    </row>
    <row r="1147" spans="1:28" x14ac:dyDescent="0.25">
      <c r="A1147" s="23" t="s">
        <v>580</v>
      </c>
      <c r="B1147" s="23">
        <v>200000001</v>
      </c>
      <c r="C1147" s="26">
        <v>41827.507754629631</v>
      </c>
      <c r="D1147" s="26">
        <v>41956.569780092592</v>
      </c>
      <c r="E1147" s="26"/>
      <c r="F1147" s="23">
        <v>0</v>
      </c>
      <c r="G1147" s="23">
        <v>1</v>
      </c>
      <c r="H1147" s="23">
        <v>200000004</v>
      </c>
      <c r="I1147" s="23" t="s">
        <v>1822</v>
      </c>
      <c r="J1147" s="23">
        <v>200000000</v>
      </c>
      <c r="K1147" s="23"/>
      <c r="L1147" s="23" t="s">
        <v>580</v>
      </c>
      <c r="M1147" s="23" t="s">
        <v>581</v>
      </c>
      <c r="N1147" s="23" t="s">
        <v>541</v>
      </c>
      <c r="O1147" s="23" t="s">
        <v>347</v>
      </c>
      <c r="P1147" s="23" t="s">
        <v>862</v>
      </c>
      <c r="Q1147" s="23">
        <v>100</v>
      </c>
      <c r="R1147" s="26">
        <v>41821.833333333336</v>
      </c>
      <c r="S1147" s="23">
        <v>166660</v>
      </c>
      <c r="T1147" s="23" t="s">
        <v>280</v>
      </c>
      <c r="U1147" s="23" t="s">
        <v>282</v>
      </c>
      <c r="V1147" s="23" t="s">
        <v>1700</v>
      </c>
      <c r="W1147" s="23">
        <v>41822</v>
      </c>
      <c r="X1147" s="23" t="s">
        <v>181</v>
      </c>
      <c r="Y1147" s="23"/>
      <c r="Z1147" s="23">
        <v>166660</v>
      </c>
      <c r="AA1147" s="23">
        <v>41822</v>
      </c>
      <c r="AB1147" s="23">
        <v>166660</v>
      </c>
    </row>
    <row r="1148" spans="1:28" x14ac:dyDescent="0.25">
      <c r="A1148" s="23" t="s">
        <v>2831</v>
      </c>
      <c r="B1148" s="23">
        <v>200000001</v>
      </c>
      <c r="C1148" s="26">
        <v>41933.511944444443</v>
      </c>
      <c r="D1148" s="26">
        <v>41933.56958333333</v>
      </c>
      <c r="E1148" s="26"/>
      <c r="F1148" s="23">
        <v>0</v>
      </c>
      <c r="G1148" s="23">
        <v>1</v>
      </c>
      <c r="H1148" s="23">
        <v>200000000</v>
      </c>
      <c r="I1148" s="23" t="s">
        <v>2832</v>
      </c>
      <c r="J1148" s="23">
        <v>200000000</v>
      </c>
      <c r="K1148" s="23"/>
      <c r="L1148" s="23" t="s">
        <v>2831</v>
      </c>
      <c r="M1148" s="23" t="s">
        <v>2833</v>
      </c>
      <c r="N1148" s="23" t="s">
        <v>2834</v>
      </c>
      <c r="O1148" s="23" t="s">
        <v>2835</v>
      </c>
      <c r="P1148" s="23" t="s">
        <v>2836</v>
      </c>
      <c r="Q1148" s="23"/>
      <c r="R1148" s="26">
        <v>41911.833333333336</v>
      </c>
      <c r="S1148" s="23">
        <v>448956</v>
      </c>
      <c r="T1148" s="23" t="s">
        <v>280</v>
      </c>
      <c r="U1148" s="23" t="s">
        <v>282</v>
      </c>
      <c r="V1148" s="23" t="s">
        <v>1698</v>
      </c>
      <c r="W1148" s="23">
        <v>41912</v>
      </c>
      <c r="X1148" s="23" t="s">
        <v>181</v>
      </c>
      <c r="Y1148" s="23"/>
      <c r="Z1148" s="23">
        <v>448956</v>
      </c>
      <c r="AA1148" s="23">
        <v>41912</v>
      </c>
      <c r="AB1148" s="23">
        <v>448956</v>
      </c>
    </row>
    <row r="1149" spans="1:28" x14ac:dyDescent="0.25">
      <c r="A1149" s="23" t="s">
        <v>1424</v>
      </c>
      <c r="B1149" s="23">
        <v>200000001</v>
      </c>
      <c r="C1149" s="26">
        <v>41876.230717592596</v>
      </c>
      <c r="D1149" s="26">
        <v>41933.569409722222</v>
      </c>
      <c r="E1149" s="26"/>
      <c r="F1149" s="23">
        <v>0</v>
      </c>
      <c r="G1149" s="23">
        <v>1</v>
      </c>
      <c r="H1149" s="23">
        <v>200000003</v>
      </c>
      <c r="I1149" s="23" t="s">
        <v>1425</v>
      </c>
      <c r="J1149" s="23">
        <v>200000000</v>
      </c>
      <c r="K1149" s="23"/>
      <c r="L1149" s="23" t="s">
        <v>1424</v>
      </c>
      <c r="M1149" s="23" t="s">
        <v>1426</v>
      </c>
      <c r="N1149" s="23" t="s">
        <v>977</v>
      </c>
      <c r="O1149" s="23" t="s">
        <v>978</v>
      </c>
      <c r="P1149" s="23" t="s">
        <v>1427</v>
      </c>
      <c r="Q1149" s="23"/>
      <c r="R1149" s="26">
        <v>41695.833333333336</v>
      </c>
      <c r="S1149" s="23">
        <v>151999.43</v>
      </c>
      <c r="T1149" s="23" t="s">
        <v>280</v>
      </c>
      <c r="U1149" s="23" t="s">
        <v>282</v>
      </c>
      <c r="V1149" s="23" t="s">
        <v>1699</v>
      </c>
      <c r="W1149" s="23">
        <v>41696</v>
      </c>
      <c r="X1149" s="23" t="s">
        <v>181</v>
      </c>
      <c r="Y1149" s="23"/>
      <c r="Z1149" s="23">
        <v>151999.43</v>
      </c>
      <c r="AA1149" s="23">
        <v>41696</v>
      </c>
      <c r="AB1149" s="23">
        <v>151999.43</v>
      </c>
    </row>
    <row r="1150" spans="1:28" x14ac:dyDescent="0.25">
      <c r="A1150" s="23" t="s">
        <v>2958</v>
      </c>
      <c r="B1150" s="23">
        <v>200000002</v>
      </c>
      <c r="C1150" s="26">
        <v>41956.289537037039</v>
      </c>
      <c r="D1150" s="26">
        <v>41956.289537037039</v>
      </c>
      <c r="E1150" s="26"/>
      <c r="F1150" s="23">
        <v>0</v>
      </c>
      <c r="G1150" s="23">
        <v>1</v>
      </c>
      <c r="H1150" s="23">
        <v>200000003</v>
      </c>
      <c r="I1150" s="23" t="s">
        <v>2959</v>
      </c>
      <c r="J1150" s="23">
        <v>200000001</v>
      </c>
      <c r="K1150" s="23"/>
      <c r="L1150" s="23" t="s">
        <v>2958</v>
      </c>
      <c r="M1150" s="23" t="s">
        <v>2960</v>
      </c>
      <c r="N1150" s="23" t="s">
        <v>730</v>
      </c>
      <c r="O1150" s="23" t="s">
        <v>290</v>
      </c>
      <c r="P1150" s="23" t="s">
        <v>3431</v>
      </c>
      <c r="Q1150" s="23"/>
      <c r="R1150" s="26">
        <v>41889.833333333336</v>
      </c>
      <c r="S1150" s="23">
        <v>20000</v>
      </c>
      <c r="T1150" s="23" t="s">
        <v>281</v>
      </c>
      <c r="U1150" s="23" t="s">
        <v>3593</v>
      </c>
      <c r="V1150" s="23" t="s">
        <v>1699</v>
      </c>
      <c r="W1150" s="23">
        <v>41890</v>
      </c>
      <c r="X1150" s="23" t="s">
        <v>274</v>
      </c>
      <c r="Y1150" s="23">
        <v>20000</v>
      </c>
      <c r="Z1150" s="23"/>
      <c r="AA1150" s="23">
        <v>41890</v>
      </c>
      <c r="AB1150" s="23">
        <v>-20000</v>
      </c>
    </row>
    <row r="1151" spans="1:28" x14ac:dyDescent="0.25">
      <c r="A1151" s="23" t="s">
        <v>381</v>
      </c>
      <c r="B1151" s="23">
        <v>200000001</v>
      </c>
      <c r="C1151" s="26">
        <v>41858.595937500002</v>
      </c>
      <c r="D1151" s="26">
        <v>41933.569456018522</v>
      </c>
      <c r="E1151" s="26"/>
      <c r="F1151" s="23">
        <v>0</v>
      </c>
      <c r="G1151" s="23">
        <v>1</v>
      </c>
      <c r="H1151" s="23">
        <v>200000003</v>
      </c>
      <c r="I1151" s="23" t="s">
        <v>382</v>
      </c>
      <c r="J1151" s="23">
        <v>200000000</v>
      </c>
      <c r="K1151" s="23"/>
      <c r="L1151" s="23" t="s">
        <v>381</v>
      </c>
      <c r="M1151" s="23" t="s">
        <v>383</v>
      </c>
      <c r="N1151" s="23" t="s">
        <v>384</v>
      </c>
      <c r="O1151" s="23" t="s">
        <v>277</v>
      </c>
      <c r="P1151" s="23" t="s">
        <v>790</v>
      </c>
      <c r="Q1151" s="23"/>
      <c r="R1151" s="26">
        <v>42015.833333333336</v>
      </c>
      <c r="S1151" s="23">
        <v>37830</v>
      </c>
      <c r="T1151" s="23" t="s">
        <v>280</v>
      </c>
      <c r="U1151" s="23" t="s">
        <v>282</v>
      </c>
      <c r="V1151" s="23" t="s">
        <v>1699</v>
      </c>
      <c r="W1151" s="23">
        <v>42016</v>
      </c>
      <c r="X1151" s="23" t="s">
        <v>181</v>
      </c>
      <c r="Y1151" s="23"/>
      <c r="Z1151" s="23">
        <v>37830</v>
      </c>
      <c r="AA1151" s="23">
        <v>42016</v>
      </c>
      <c r="AB1151" s="23">
        <v>37830</v>
      </c>
    </row>
    <row r="1152" spans="1:28" x14ac:dyDescent="0.25">
      <c r="A1152" s="23" t="s">
        <v>2929</v>
      </c>
      <c r="B1152" s="23">
        <v>200000001</v>
      </c>
      <c r="C1152" s="26">
        <v>41936.397916666669</v>
      </c>
      <c r="D1152" s="26">
        <v>41936.397916666669</v>
      </c>
      <c r="E1152" s="26"/>
      <c r="F1152" s="23">
        <v>0</v>
      </c>
      <c r="G1152" s="23">
        <v>1</v>
      </c>
      <c r="H1152" s="23">
        <v>200000000</v>
      </c>
      <c r="I1152" s="23" t="s">
        <v>2930</v>
      </c>
      <c r="J1152" s="23">
        <v>200000000</v>
      </c>
      <c r="K1152" s="23"/>
      <c r="L1152" s="23" t="s">
        <v>2929</v>
      </c>
      <c r="M1152" s="23" t="s">
        <v>2931</v>
      </c>
      <c r="N1152" s="23" t="s">
        <v>2390</v>
      </c>
      <c r="O1152" s="23" t="s">
        <v>2391</v>
      </c>
      <c r="P1152" s="23" t="s">
        <v>3136</v>
      </c>
      <c r="Q1152" s="23"/>
      <c r="R1152" s="26">
        <v>41952.833333333336</v>
      </c>
      <c r="S1152" s="23">
        <v>178086.67</v>
      </c>
      <c r="T1152" s="23" t="s">
        <v>280</v>
      </c>
      <c r="U1152" s="23" t="s">
        <v>282</v>
      </c>
      <c r="V1152" s="23" t="s">
        <v>1698</v>
      </c>
      <c r="W1152" s="23">
        <v>41953</v>
      </c>
      <c r="X1152" s="23" t="s">
        <v>181</v>
      </c>
      <c r="Y1152" s="23"/>
      <c r="Z1152" s="23">
        <v>178086.67</v>
      </c>
      <c r="AA1152" s="23">
        <v>41953</v>
      </c>
      <c r="AB1152" s="23">
        <v>178086.67</v>
      </c>
    </row>
    <row r="1153" spans="1:28" x14ac:dyDescent="0.25">
      <c r="A1153" s="23" t="s">
        <v>477</v>
      </c>
      <c r="B1153" s="23">
        <v>200000005</v>
      </c>
      <c r="C1153" s="26">
        <v>41949.644571759258</v>
      </c>
      <c r="D1153" s="26">
        <v>41949.644571759258</v>
      </c>
      <c r="E1153" s="26"/>
      <c r="F1153" s="23">
        <v>0</v>
      </c>
      <c r="G1153" s="23">
        <v>1</v>
      </c>
      <c r="H1153" s="23">
        <v>200000006</v>
      </c>
      <c r="I1153" s="23" t="s">
        <v>478</v>
      </c>
      <c r="J1153" s="23">
        <v>200000000</v>
      </c>
      <c r="K1153" s="23"/>
      <c r="L1153" s="23" t="s">
        <v>477</v>
      </c>
      <c r="M1153" s="23" t="s">
        <v>1821</v>
      </c>
      <c r="N1153" s="23" t="s">
        <v>1800</v>
      </c>
      <c r="O1153" s="23" t="s">
        <v>1801</v>
      </c>
      <c r="P1153" s="23" t="s">
        <v>3168</v>
      </c>
      <c r="Q1153" s="23"/>
      <c r="R1153" s="26">
        <v>42002.833333333336</v>
      </c>
      <c r="S1153" s="23">
        <v>29506.76</v>
      </c>
      <c r="T1153" s="23" t="s">
        <v>280</v>
      </c>
      <c r="U1153" s="23" t="s">
        <v>1703</v>
      </c>
      <c r="V1153" s="23" t="s">
        <v>1706</v>
      </c>
      <c r="W1153" s="23">
        <v>42003</v>
      </c>
      <c r="X1153" s="23" t="s">
        <v>1694</v>
      </c>
      <c r="Y1153" s="23"/>
      <c r="Z1153" s="23">
        <v>26556.083999999999</v>
      </c>
      <c r="AA1153" s="23">
        <v>42003</v>
      </c>
      <c r="AB1153" s="23">
        <v>29506.76</v>
      </c>
    </row>
    <row r="1154" spans="1:28" x14ac:dyDescent="0.25">
      <c r="A1154" s="23" t="s">
        <v>2975</v>
      </c>
      <c r="B1154" s="23">
        <v>200000000</v>
      </c>
      <c r="C1154" s="26">
        <v>41942.581493055557</v>
      </c>
      <c r="D1154" s="26">
        <v>41942.581493055557</v>
      </c>
      <c r="E1154" s="26"/>
      <c r="F1154" s="23">
        <v>0</v>
      </c>
      <c r="G1154" s="23">
        <v>1</v>
      </c>
      <c r="H1154" s="23">
        <v>200000003</v>
      </c>
      <c r="I1154" s="23" t="s">
        <v>2976</v>
      </c>
      <c r="J1154" s="23">
        <v>200000001</v>
      </c>
      <c r="K1154" s="23"/>
      <c r="L1154" s="23" t="s">
        <v>2975</v>
      </c>
      <c r="M1154" s="23" t="s">
        <v>2977</v>
      </c>
      <c r="N1154" s="23" t="s">
        <v>395</v>
      </c>
      <c r="O1154" s="23" t="s">
        <v>322</v>
      </c>
      <c r="P1154" s="23" t="s">
        <v>2978</v>
      </c>
      <c r="Q1154" s="23"/>
      <c r="R1154" s="26">
        <v>41981.833333333336</v>
      </c>
      <c r="S1154" s="23">
        <v>13920.45</v>
      </c>
      <c r="T1154" s="23" t="s">
        <v>281</v>
      </c>
      <c r="U1154" s="23" t="s">
        <v>283</v>
      </c>
      <c r="V1154" s="23" t="s">
        <v>1699</v>
      </c>
      <c r="W1154" s="23">
        <v>41982</v>
      </c>
      <c r="X1154" s="23" t="s">
        <v>185</v>
      </c>
      <c r="Y1154" s="23">
        <v>13920.45</v>
      </c>
      <c r="Z1154" s="23"/>
      <c r="AA1154" s="23">
        <v>41982</v>
      </c>
      <c r="AB1154" s="23">
        <v>-13920.45</v>
      </c>
    </row>
    <row r="1155" spans="1:28" x14ac:dyDescent="0.25">
      <c r="A1155" s="23" t="s">
        <v>2929</v>
      </c>
      <c r="B1155" s="23">
        <v>200000005</v>
      </c>
      <c r="C1155" s="26">
        <v>41941.345347222225</v>
      </c>
      <c r="D1155" s="26">
        <v>41941.353900462964</v>
      </c>
      <c r="E1155" s="26"/>
      <c r="F1155" s="23">
        <v>0</v>
      </c>
      <c r="G1155" s="23">
        <v>1</v>
      </c>
      <c r="H1155" s="23">
        <v>200000006</v>
      </c>
      <c r="I1155" s="23" t="s">
        <v>2930</v>
      </c>
      <c r="J1155" s="23">
        <v>200000000</v>
      </c>
      <c r="K1155" s="23"/>
      <c r="L1155" s="23" t="s">
        <v>2929</v>
      </c>
      <c r="M1155" s="23" t="s">
        <v>2931</v>
      </c>
      <c r="N1155" s="23" t="s">
        <v>1800</v>
      </c>
      <c r="O1155" s="23" t="s">
        <v>1801</v>
      </c>
      <c r="P1155" s="23" t="s">
        <v>3377</v>
      </c>
      <c r="Q1155" s="23"/>
      <c r="R1155" s="26">
        <v>42002.833333333336</v>
      </c>
      <c r="S1155" s="23">
        <v>95713.3</v>
      </c>
      <c r="T1155" s="23" t="s">
        <v>280</v>
      </c>
      <c r="U1155" s="23" t="s">
        <v>1703</v>
      </c>
      <c r="V1155" s="23" t="s">
        <v>1706</v>
      </c>
      <c r="W1155" s="23">
        <v>42003</v>
      </c>
      <c r="X1155" s="23" t="s">
        <v>1694</v>
      </c>
      <c r="Y1155" s="23"/>
      <c r="Z1155" s="23">
        <v>86141.97</v>
      </c>
      <c r="AA1155" s="23">
        <v>42003</v>
      </c>
      <c r="AB1155" s="23">
        <v>95713.3</v>
      </c>
    </row>
    <row r="1156" spans="1:28" x14ac:dyDescent="0.25">
      <c r="A1156" s="23" t="s">
        <v>3450</v>
      </c>
      <c r="B1156" s="23">
        <v>200000001</v>
      </c>
      <c r="C1156" s="26">
        <v>41955.54346064815</v>
      </c>
      <c r="D1156" s="26">
        <v>41955.54346064815</v>
      </c>
      <c r="E1156" s="26"/>
      <c r="F1156" s="23">
        <v>0</v>
      </c>
      <c r="G1156" s="23">
        <v>1</v>
      </c>
      <c r="H1156" s="23">
        <v>100000000</v>
      </c>
      <c r="I1156" s="23" t="s">
        <v>3451</v>
      </c>
      <c r="J1156" s="23">
        <v>200000000</v>
      </c>
      <c r="K1156" s="23"/>
      <c r="L1156" s="23" t="s">
        <v>3450</v>
      </c>
      <c r="M1156" s="23" t="s">
        <v>1819</v>
      </c>
      <c r="N1156" s="23" t="s">
        <v>3452</v>
      </c>
      <c r="O1156" s="23" t="s">
        <v>3453</v>
      </c>
      <c r="P1156" s="23" t="s">
        <v>3454</v>
      </c>
      <c r="Q1156" s="23"/>
      <c r="R1156" s="26">
        <v>41970.833333333336</v>
      </c>
      <c r="S1156" s="23">
        <v>214724.5</v>
      </c>
      <c r="T1156" s="23" t="s">
        <v>280</v>
      </c>
      <c r="U1156" s="23" t="s">
        <v>282</v>
      </c>
      <c r="V1156" s="23" t="s">
        <v>1701</v>
      </c>
      <c r="W1156" s="23">
        <v>41971</v>
      </c>
      <c r="X1156" s="23" t="s">
        <v>181</v>
      </c>
      <c r="Y1156" s="23"/>
      <c r="Z1156" s="23">
        <v>214724.5</v>
      </c>
      <c r="AA1156" s="23">
        <v>41971</v>
      </c>
      <c r="AB1156" s="23">
        <v>214724.5</v>
      </c>
    </row>
    <row r="1157" spans="1:28" x14ac:dyDescent="0.25">
      <c r="A1157" s="23" t="s">
        <v>3206</v>
      </c>
      <c r="B1157" s="23">
        <v>200000000</v>
      </c>
      <c r="C1157" s="26">
        <v>41955.451678240737</v>
      </c>
      <c r="D1157" s="26">
        <v>41955.451678240737</v>
      </c>
      <c r="E1157" s="26"/>
      <c r="F1157" s="23">
        <v>0</v>
      </c>
      <c r="G1157" s="23">
        <v>1</v>
      </c>
      <c r="H1157" s="23">
        <v>200000000</v>
      </c>
      <c r="I1157" s="23" t="s">
        <v>3337</v>
      </c>
      <c r="J1157" s="23">
        <v>200000001</v>
      </c>
      <c r="K1157" s="23"/>
      <c r="L1157" s="23" t="s">
        <v>3206</v>
      </c>
      <c r="M1157" s="23" t="s">
        <v>3207</v>
      </c>
      <c r="N1157" s="23" t="s">
        <v>1814</v>
      </c>
      <c r="O1157" s="23" t="s">
        <v>1815</v>
      </c>
      <c r="P1157" s="23" t="s">
        <v>3338</v>
      </c>
      <c r="Q1157" s="23"/>
      <c r="R1157" s="26">
        <v>41982.833333333336</v>
      </c>
      <c r="S1157" s="23">
        <v>64197.35</v>
      </c>
      <c r="T1157" s="23" t="s">
        <v>281</v>
      </c>
      <c r="U1157" s="23" t="s">
        <v>283</v>
      </c>
      <c r="V1157" s="23" t="s">
        <v>1698</v>
      </c>
      <c r="W1157" s="23">
        <v>41983</v>
      </c>
      <c r="X1157" s="23" t="s">
        <v>185</v>
      </c>
      <c r="Y1157" s="23">
        <v>64197.35</v>
      </c>
      <c r="Z1157" s="23"/>
      <c r="AA1157" s="23">
        <v>41983</v>
      </c>
      <c r="AB1157" s="23">
        <v>-64197.35</v>
      </c>
    </row>
    <row r="1158" spans="1:28" x14ac:dyDescent="0.25">
      <c r="A1158" s="23" t="s">
        <v>1184</v>
      </c>
      <c r="B1158" s="23">
        <v>200000001</v>
      </c>
      <c r="C1158" s="26">
        <v>41870.292534722219</v>
      </c>
      <c r="D1158" s="26">
        <v>41933.569502314815</v>
      </c>
      <c r="E1158" s="26"/>
      <c r="F1158" s="23">
        <v>0</v>
      </c>
      <c r="G1158" s="23">
        <v>1</v>
      </c>
      <c r="H1158" s="23">
        <v>200000000</v>
      </c>
      <c r="I1158" s="23" t="s">
        <v>1185</v>
      </c>
      <c r="J1158" s="23">
        <v>200000000</v>
      </c>
      <c r="K1158" s="23"/>
      <c r="L1158" s="23" t="s">
        <v>1184</v>
      </c>
      <c r="M1158" s="23" t="s">
        <v>1186</v>
      </c>
      <c r="N1158" s="23" t="s">
        <v>1615</v>
      </c>
      <c r="O1158" s="23" t="s">
        <v>1616</v>
      </c>
      <c r="P1158" s="23" t="s">
        <v>1617</v>
      </c>
      <c r="Q1158" s="23">
        <v>100</v>
      </c>
      <c r="R1158" s="26">
        <v>41769.833333333336</v>
      </c>
      <c r="S1158" s="23">
        <v>103100</v>
      </c>
      <c r="T1158" s="23" t="s">
        <v>280</v>
      </c>
      <c r="U1158" s="23" t="s">
        <v>282</v>
      </c>
      <c r="V1158" s="23" t="s">
        <v>1698</v>
      </c>
      <c r="W1158" s="23">
        <v>41770</v>
      </c>
      <c r="X1158" s="23" t="s">
        <v>181</v>
      </c>
      <c r="Y1158" s="23"/>
      <c r="Z1158" s="23">
        <v>103100</v>
      </c>
      <c r="AA1158" s="23">
        <v>41770</v>
      </c>
      <c r="AB1158" s="23">
        <v>103100</v>
      </c>
    </row>
    <row r="1159" spans="1:28" x14ac:dyDescent="0.25">
      <c r="A1159" s="23" t="s">
        <v>381</v>
      </c>
      <c r="B1159" s="23">
        <v>200000001</v>
      </c>
      <c r="C1159" s="26">
        <v>41858.596168981479</v>
      </c>
      <c r="D1159" s="26">
        <v>41933.569456018522</v>
      </c>
      <c r="E1159" s="26"/>
      <c r="F1159" s="23">
        <v>0</v>
      </c>
      <c r="G1159" s="23">
        <v>1</v>
      </c>
      <c r="H1159" s="23">
        <v>200000003</v>
      </c>
      <c r="I1159" s="23" t="s">
        <v>382</v>
      </c>
      <c r="J1159" s="23">
        <v>200000000</v>
      </c>
      <c r="K1159" s="23"/>
      <c r="L1159" s="23" t="s">
        <v>381</v>
      </c>
      <c r="M1159" s="23" t="s">
        <v>383</v>
      </c>
      <c r="N1159" s="23" t="s">
        <v>384</v>
      </c>
      <c r="O1159" s="23" t="s">
        <v>277</v>
      </c>
      <c r="P1159" s="23" t="s">
        <v>392</v>
      </c>
      <c r="Q1159" s="23"/>
      <c r="R1159" s="26">
        <v>42044.833333333336</v>
      </c>
      <c r="S1159" s="23">
        <v>37830</v>
      </c>
      <c r="T1159" s="23" t="s">
        <v>280</v>
      </c>
      <c r="U1159" s="23" t="s">
        <v>282</v>
      </c>
      <c r="V1159" s="23" t="s">
        <v>1699</v>
      </c>
      <c r="W1159" s="23">
        <v>42045</v>
      </c>
      <c r="X1159" s="23" t="s">
        <v>181</v>
      </c>
      <c r="Y1159" s="23"/>
      <c r="Z1159" s="23">
        <v>37830</v>
      </c>
      <c r="AA1159" s="23">
        <v>42045</v>
      </c>
      <c r="AB1159" s="23">
        <v>37830</v>
      </c>
    </row>
    <row r="1160" spans="1:28" x14ac:dyDescent="0.25">
      <c r="A1160" s="23" t="s">
        <v>488</v>
      </c>
      <c r="B1160" s="23">
        <v>200000000</v>
      </c>
      <c r="C1160" s="26">
        <v>41824.339849537035</v>
      </c>
      <c r="D1160" s="26">
        <v>41933.54314814815</v>
      </c>
      <c r="E1160" s="26"/>
      <c r="F1160" s="23">
        <v>0</v>
      </c>
      <c r="G1160" s="23">
        <v>1</v>
      </c>
      <c r="H1160" s="23">
        <v>200000000</v>
      </c>
      <c r="I1160" s="23" t="s">
        <v>1963</v>
      </c>
      <c r="J1160" s="23">
        <v>200000001</v>
      </c>
      <c r="K1160" s="23"/>
      <c r="L1160" s="23" t="s">
        <v>488</v>
      </c>
      <c r="M1160" s="23" t="s">
        <v>489</v>
      </c>
      <c r="N1160" s="23" t="s">
        <v>490</v>
      </c>
      <c r="O1160" s="23" t="s">
        <v>321</v>
      </c>
      <c r="P1160" s="23" t="s">
        <v>491</v>
      </c>
      <c r="Q1160" s="23"/>
      <c r="R1160" s="26">
        <v>41860.833333333336</v>
      </c>
      <c r="S1160" s="23">
        <v>308557.87</v>
      </c>
      <c r="T1160" s="23" t="s">
        <v>281</v>
      </c>
      <c r="U1160" s="23" t="s">
        <v>283</v>
      </c>
      <c r="V1160" s="23" t="s">
        <v>1698</v>
      </c>
      <c r="W1160" s="23">
        <v>41861</v>
      </c>
      <c r="X1160" s="23" t="s">
        <v>185</v>
      </c>
      <c r="Y1160" s="23">
        <v>308557.87</v>
      </c>
      <c r="Z1160" s="23"/>
      <c r="AA1160" s="23">
        <v>41861</v>
      </c>
      <c r="AB1160" s="23">
        <v>-308557.87</v>
      </c>
    </row>
    <row r="1161" spans="1:28" x14ac:dyDescent="0.25">
      <c r="A1161" s="23" t="s">
        <v>2929</v>
      </c>
      <c r="B1161" s="23">
        <v>200000000</v>
      </c>
      <c r="C1161" s="26">
        <v>41941.333634259259</v>
      </c>
      <c r="D1161" s="26">
        <v>41941.339224537034</v>
      </c>
      <c r="E1161" s="26"/>
      <c r="F1161" s="23">
        <v>0</v>
      </c>
      <c r="G1161" s="23">
        <v>1</v>
      </c>
      <c r="H1161" s="23">
        <v>100000000</v>
      </c>
      <c r="I1161" s="23" t="s">
        <v>2930</v>
      </c>
      <c r="J1161" s="23">
        <v>200000001</v>
      </c>
      <c r="K1161" s="23"/>
      <c r="L1161" s="23" t="s">
        <v>2929</v>
      </c>
      <c r="M1161" s="23" t="s">
        <v>2931</v>
      </c>
      <c r="N1161" s="23" t="s">
        <v>1800</v>
      </c>
      <c r="O1161" s="23" t="s">
        <v>1801</v>
      </c>
      <c r="P1161" s="23" t="s">
        <v>3105</v>
      </c>
      <c r="Q1161" s="23"/>
      <c r="R1161" s="26">
        <v>41973.833333333336</v>
      </c>
      <c r="S1161" s="23">
        <v>91539.4</v>
      </c>
      <c r="T1161" s="23" t="s">
        <v>281</v>
      </c>
      <c r="U1161" s="23" t="s">
        <v>283</v>
      </c>
      <c r="V1161" s="23" t="s">
        <v>1701</v>
      </c>
      <c r="W1161" s="23">
        <v>41974</v>
      </c>
      <c r="X1161" s="23" t="s">
        <v>185</v>
      </c>
      <c r="Y1161" s="23">
        <v>91539.4</v>
      </c>
      <c r="Z1161" s="23"/>
      <c r="AA1161" s="23">
        <v>41974</v>
      </c>
      <c r="AB1161" s="23">
        <v>-91539.4</v>
      </c>
    </row>
    <row r="1162" spans="1:28" x14ac:dyDescent="0.25">
      <c r="A1162" s="23" t="s">
        <v>793</v>
      </c>
      <c r="B1162" s="23">
        <v>200000000</v>
      </c>
      <c r="C1162" s="26">
        <v>41855.288344907407</v>
      </c>
      <c r="D1162" s="26">
        <v>41933.543124999997</v>
      </c>
      <c r="E1162" s="26"/>
      <c r="F1162" s="23">
        <v>0</v>
      </c>
      <c r="G1162" s="23">
        <v>1</v>
      </c>
      <c r="H1162" s="23">
        <v>200000003</v>
      </c>
      <c r="I1162" s="23" t="s">
        <v>888</v>
      </c>
      <c r="J1162" s="23">
        <v>200000001</v>
      </c>
      <c r="K1162" s="23"/>
      <c r="L1162" s="23" t="s">
        <v>793</v>
      </c>
      <c r="M1162" s="23" t="s">
        <v>794</v>
      </c>
      <c r="N1162" s="23" t="s">
        <v>390</v>
      </c>
      <c r="O1162" s="23" t="s">
        <v>315</v>
      </c>
      <c r="P1162" s="23" t="s">
        <v>795</v>
      </c>
      <c r="Q1162" s="23"/>
      <c r="R1162" s="26"/>
      <c r="S1162" s="23">
        <v>350000</v>
      </c>
      <c r="T1162" s="23" t="s">
        <v>281</v>
      </c>
      <c r="U1162" s="23" t="s">
        <v>283</v>
      </c>
      <c r="V1162" s="23" t="s">
        <v>1699</v>
      </c>
      <c r="W1162" s="23"/>
      <c r="X1162" s="23" t="s">
        <v>185</v>
      </c>
      <c r="Y1162" s="23">
        <v>350000</v>
      </c>
      <c r="Z1162" s="23"/>
      <c r="AA1162" s="23"/>
      <c r="AB1162" s="23">
        <v>-350000</v>
      </c>
    </row>
    <row r="1163" spans="1:28" x14ac:dyDescent="0.25">
      <c r="A1163" s="23" t="s">
        <v>2520</v>
      </c>
      <c r="B1163" s="23">
        <v>200000000</v>
      </c>
      <c r="C1163" s="26">
        <v>41914.59107638889</v>
      </c>
      <c r="D1163" s="26">
        <v>41933.542847222219</v>
      </c>
      <c r="E1163" s="26"/>
      <c r="F1163" s="23">
        <v>0</v>
      </c>
      <c r="G1163" s="23">
        <v>1</v>
      </c>
      <c r="H1163" s="23">
        <v>100000000</v>
      </c>
      <c r="I1163" s="23" t="s">
        <v>2521</v>
      </c>
      <c r="J1163" s="23">
        <v>200000001</v>
      </c>
      <c r="K1163" s="23"/>
      <c r="L1163" s="23" t="s">
        <v>2520</v>
      </c>
      <c r="M1163" s="23" t="s">
        <v>2522</v>
      </c>
      <c r="N1163" s="23" t="s">
        <v>1814</v>
      </c>
      <c r="O1163" s="23" t="s">
        <v>1815</v>
      </c>
      <c r="P1163" s="23" t="s">
        <v>2523</v>
      </c>
      <c r="Q1163" s="23"/>
      <c r="R1163" s="26">
        <v>41805.833333333336</v>
      </c>
      <c r="S1163" s="23">
        <v>30892.94</v>
      </c>
      <c r="T1163" s="23" t="s">
        <v>281</v>
      </c>
      <c r="U1163" s="23" t="s">
        <v>283</v>
      </c>
      <c r="V1163" s="23" t="s">
        <v>1701</v>
      </c>
      <c r="W1163" s="23">
        <v>41806</v>
      </c>
      <c r="X1163" s="23" t="s">
        <v>185</v>
      </c>
      <c r="Y1163" s="23">
        <v>30892.94</v>
      </c>
      <c r="Z1163" s="23"/>
      <c r="AA1163" s="23">
        <v>41806</v>
      </c>
      <c r="AB1163" s="23">
        <v>-30892.94</v>
      </c>
    </row>
    <row r="1164" spans="1:28" x14ac:dyDescent="0.25">
      <c r="A1164" s="23" t="s">
        <v>2282</v>
      </c>
      <c r="B1164" s="23">
        <v>200000001</v>
      </c>
      <c r="C1164" s="26">
        <v>41914.61519675926</v>
      </c>
      <c r="D1164" s="26">
        <v>41933.569340277776</v>
      </c>
      <c r="E1164" s="26"/>
      <c r="F1164" s="23">
        <v>0</v>
      </c>
      <c r="G1164" s="23">
        <v>1</v>
      </c>
      <c r="H1164" s="23">
        <v>200000003</v>
      </c>
      <c r="I1164" s="23" t="s">
        <v>2283</v>
      </c>
      <c r="J1164" s="23">
        <v>200000000</v>
      </c>
      <c r="K1164" s="23"/>
      <c r="L1164" s="23" t="s">
        <v>2282</v>
      </c>
      <c r="M1164" s="23" t="s">
        <v>2284</v>
      </c>
      <c r="N1164" s="23" t="s">
        <v>2285</v>
      </c>
      <c r="O1164" s="23" t="s">
        <v>2286</v>
      </c>
      <c r="P1164" s="23" t="s">
        <v>2287</v>
      </c>
      <c r="Q1164" s="23"/>
      <c r="R1164" s="26">
        <v>41847.833333333336</v>
      </c>
      <c r="S1164" s="23">
        <v>445112.12</v>
      </c>
      <c r="T1164" s="23" t="s">
        <v>280</v>
      </c>
      <c r="U1164" s="23" t="s">
        <v>282</v>
      </c>
      <c r="V1164" s="23" t="s">
        <v>1699</v>
      </c>
      <c r="W1164" s="23">
        <v>41848</v>
      </c>
      <c r="X1164" s="23" t="s">
        <v>181</v>
      </c>
      <c r="Y1164" s="23"/>
      <c r="Z1164" s="23">
        <v>445112.12</v>
      </c>
      <c r="AA1164" s="23">
        <v>41848</v>
      </c>
      <c r="AB1164" s="23">
        <v>445112.12</v>
      </c>
    </row>
    <row r="1165" spans="1:28" x14ac:dyDescent="0.25">
      <c r="A1165" s="23" t="s">
        <v>1950</v>
      </c>
      <c r="B1165" s="23">
        <v>200000001</v>
      </c>
      <c r="C1165" s="26">
        <v>41880.292060185187</v>
      </c>
      <c r="D1165" s="26">
        <v>41933.569398148145</v>
      </c>
      <c r="E1165" s="26"/>
      <c r="F1165" s="23">
        <v>0</v>
      </c>
      <c r="G1165" s="23">
        <v>1</v>
      </c>
      <c r="H1165" s="23">
        <v>200000003</v>
      </c>
      <c r="I1165" s="23" t="s">
        <v>1951</v>
      </c>
      <c r="J1165" s="23">
        <v>200000000</v>
      </c>
      <c r="K1165" s="23"/>
      <c r="L1165" s="23" t="s">
        <v>1950</v>
      </c>
      <c r="M1165" s="23" t="s">
        <v>1952</v>
      </c>
      <c r="N1165" s="23" t="s">
        <v>746</v>
      </c>
      <c r="O1165" s="23" t="s">
        <v>297</v>
      </c>
      <c r="P1165" s="23" t="s">
        <v>1953</v>
      </c>
      <c r="Q1165" s="23"/>
      <c r="R1165" s="26">
        <v>41828.833333333336</v>
      </c>
      <c r="S1165" s="23">
        <v>68351</v>
      </c>
      <c r="T1165" s="23" t="s">
        <v>280</v>
      </c>
      <c r="U1165" s="23" t="s">
        <v>282</v>
      </c>
      <c r="V1165" s="23" t="s">
        <v>1699</v>
      </c>
      <c r="W1165" s="23">
        <v>41829</v>
      </c>
      <c r="X1165" s="23" t="s">
        <v>181</v>
      </c>
      <c r="Y1165" s="23"/>
      <c r="Z1165" s="23">
        <v>68351</v>
      </c>
      <c r="AA1165" s="23">
        <v>41829</v>
      </c>
      <c r="AB1165" s="23">
        <v>68351</v>
      </c>
    </row>
    <row r="1166" spans="1:28" x14ac:dyDescent="0.25">
      <c r="A1166" s="23" t="s">
        <v>2767</v>
      </c>
      <c r="B1166" s="23">
        <v>200000000</v>
      </c>
      <c r="C1166" s="26">
        <v>41914.635150462964</v>
      </c>
      <c r="D1166" s="26">
        <v>41933.543090277781</v>
      </c>
      <c r="E1166" s="26"/>
      <c r="F1166" s="23">
        <v>0</v>
      </c>
      <c r="G1166" s="23">
        <v>1</v>
      </c>
      <c r="H1166" s="23">
        <v>100000000</v>
      </c>
      <c r="I1166" s="23" t="s">
        <v>2768</v>
      </c>
      <c r="J1166" s="23">
        <v>200000001</v>
      </c>
      <c r="K1166" s="23"/>
      <c r="L1166" s="23" t="s">
        <v>2767</v>
      </c>
      <c r="M1166" s="23" t="s">
        <v>2769</v>
      </c>
      <c r="N1166" s="23" t="s">
        <v>1814</v>
      </c>
      <c r="O1166" s="23" t="s">
        <v>1815</v>
      </c>
      <c r="P1166" s="23" t="s">
        <v>2774</v>
      </c>
      <c r="Q1166" s="23"/>
      <c r="R1166" s="26">
        <v>41842.833333333336</v>
      </c>
      <c r="S1166" s="23">
        <v>21994.68</v>
      </c>
      <c r="T1166" s="23" t="s">
        <v>281</v>
      </c>
      <c r="U1166" s="23" t="s">
        <v>283</v>
      </c>
      <c r="V1166" s="23" t="s">
        <v>1701</v>
      </c>
      <c r="W1166" s="23">
        <v>41843</v>
      </c>
      <c r="X1166" s="23" t="s">
        <v>185</v>
      </c>
      <c r="Y1166" s="23">
        <v>21994.68</v>
      </c>
      <c r="Z1166" s="23"/>
      <c r="AA1166" s="23">
        <v>41843</v>
      </c>
      <c r="AB1166" s="23">
        <v>-21994.68</v>
      </c>
    </row>
    <row r="1167" spans="1:28" x14ac:dyDescent="0.25">
      <c r="A1167" s="23" t="s">
        <v>1912</v>
      </c>
      <c r="B1167" s="23">
        <v>200000001</v>
      </c>
      <c r="C1167" s="26">
        <v>41915.505173611113</v>
      </c>
      <c r="D1167" s="26">
        <v>41933.569328703707</v>
      </c>
      <c r="E1167" s="26"/>
      <c r="F1167" s="23">
        <v>0</v>
      </c>
      <c r="G1167" s="23">
        <v>1</v>
      </c>
      <c r="H1167" s="23">
        <v>200000000</v>
      </c>
      <c r="I1167" s="23" t="s">
        <v>1913</v>
      </c>
      <c r="J1167" s="23">
        <v>200000000</v>
      </c>
      <c r="K1167" s="23"/>
      <c r="L1167" s="23" t="s">
        <v>1912</v>
      </c>
      <c r="M1167" s="23" t="s">
        <v>1914</v>
      </c>
      <c r="N1167" s="23" t="s">
        <v>1915</v>
      </c>
      <c r="O1167" s="23" t="s">
        <v>1916</v>
      </c>
      <c r="P1167" s="23" t="s">
        <v>2782</v>
      </c>
      <c r="Q1167" s="23"/>
      <c r="R1167" s="26">
        <v>41942.833333333336</v>
      </c>
      <c r="S1167" s="23">
        <v>1410816</v>
      </c>
      <c r="T1167" s="23" t="s">
        <v>280</v>
      </c>
      <c r="U1167" s="23" t="s">
        <v>282</v>
      </c>
      <c r="V1167" s="23" t="s">
        <v>1698</v>
      </c>
      <c r="W1167" s="23">
        <v>41943</v>
      </c>
      <c r="X1167" s="23" t="s">
        <v>181</v>
      </c>
      <c r="Y1167" s="23"/>
      <c r="Z1167" s="23">
        <v>1410816</v>
      </c>
      <c r="AA1167" s="23">
        <v>41943</v>
      </c>
      <c r="AB1167" s="23">
        <v>1410816</v>
      </c>
    </row>
    <row r="1168" spans="1:28" x14ac:dyDescent="0.25">
      <c r="A1168" s="23" t="s">
        <v>949</v>
      </c>
      <c r="B1168" s="23">
        <v>200000001</v>
      </c>
      <c r="C1168" s="26">
        <v>41863.281678240739</v>
      </c>
      <c r="D1168" s="26">
        <v>41933.569490740738</v>
      </c>
      <c r="E1168" s="26"/>
      <c r="F1168" s="23">
        <v>0</v>
      </c>
      <c r="G1168" s="23">
        <v>1</v>
      </c>
      <c r="H1168" s="23">
        <v>200000000</v>
      </c>
      <c r="I1168" s="23" t="s">
        <v>2478</v>
      </c>
      <c r="J1168" s="23">
        <v>200000000</v>
      </c>
      <c r="K1168" s="23"/>
      <c r="L1168" s="23" t="s">
        <v>949</v>
      </c>
      <c r="M1168" s="23" t="s">
        <v>950</v>
      </c>
      <c r="N1168" s="23" t="s">
        <v>525</v>
      </c>
      <c r="O1168" s="23" t="s">
        <v>332</v>
      </c>
      <c r="P1168" s="23" t="s">
        <v>951</v>
      </c>
      <c r="Q1168" s="23">
        <v>100</v>
      </c>
      <c r="R1168" s="26">
        <v>41865.833333333336</v>
      </c>
      <c r="S1168" s="23">
        <v>1244782.47</v>
      </c>
      <c r="T1168" s="23" t="s">
        <v>280</v>
      </c>
      <c r="U1168" s="23" t="s">
        <v>282</v>
      </c>
      <c r="V1168" s="23" t="s">
        <v>1698</v>
      </c>
      <c r="W1168" s="23">
        <v>41866</v>
      </c>
      <c r="X1168" s="23" t="s">
        <v>181</v>
      </c>
      <c r="Y1168" s="23"/>
      <c r="Z1168" s="23">
        <v>1244782.47</v>
      </c>
      <c r="AA1168" s="23">
        <v>41866</v>
      </c>
      <c r="AB1168" s="23">
        <v>1244782.47</v>
      </c>
    </row>
    <row r="1169" spans="1:28" x14ac:dyDescent="0.25">
      <c r="A1169" s="23" t="s">
        <v>1831</v>
      </c>
      <c r="B1169" s="23">
        <v>200000000</v>
      </c>
      <c r="C1169" s="26">
        <v>41919.622071759259</v>
      </c>
      <c r="D1169" s="26">
        <v>41941.29582175926</v>
      </c>
      <c r="E1169" s="26"/>
      <c r="F1169" s="23">
        <v>0</v>
      </c>
      <c r="G1169" s="23">
        <v>1</v>
      </c>
      <c r="H1169" s="23">
        <v>100000000</v>
      </c>
      <c r="I1169" s="23" t="s">
        <v>1832</v>
      </c>
      <c r="J1169" s="23">
        <v>200000001</v>
      </c>
      <c r="K1169" s="23"/>
      <c r="L1169" s="23" t="s">
        <v>1831</v>
      </c>
      <c r="M1169" s="23" t="s">
        <v>1833</v>
      </c>
      <c r="N1169" s="23" t="s">
        <v>1800</v>
      </c>
      <c r="O1169" s="23" t="s">
        <v>1801</v>
      </c>
      <c r="P1169" s="23" t="s">
        <v>1978</v>
      </c>
      <c r="Q1169" s="23"/>
      <c r="R1169" s="26">
        <v>41949.833333333336</v>
      </c>
      <c r="S1169" s="23">
        <v>78180.06</v>
      </c>
      <c r="T1169" s="23" t="s">
        <v>281</v>
      </c>
      <c r="U1169" s="23" t="s">
        <v>283</v>
      </c>
      <c r="V1169" s="23" t="s">
        <v>1701</v>
      </c>
      <c r="W1169" s="23">
        <v>41950</v>
      </c>
      <c r="X1169" s="23" t="s">
        <v>185</v>
      </c>
      <c r="Y1169" s="23">
        <v>78180.06</v>
      </c>
      <c r="Z1169" s="23"/>
      <c r="AA1169" s="23">
        <v>41950</v>
      </c>
      <c r="AB1169" s="23">
        <v>-78180.06</v>
      </c>
    </row>
    <row r="1170" spans="1:28" x14ac:dyDescent="0.25">
      <c r="A1170" s="23" t="s">
        <v>2042</v>
      </c>
      <c r="B1170" s="23">
        <v>200000000</v>
      </c>
      <c r="C1170" s="26">
        <v>41933.420381944445</v>
      </c>
      <c r="D1170" s="26">
        <v>41933.420381944445</v>
      </c>
      <c r="E1170" s="26"/>
      <c r="F1170" s="23">
        <v>0</v>
      </c>
      <c r="G1170" s="23">
        <v>1</v>
      </c>
      <c r="H1170" s="23">
        <v>200000003</v>
      </c>
      <c r="I1170" s="23" t="s">
        <v>2043</v>
      </c>
      <c r="J1170" s="23">
        <v>200000001</v>
      </c>
      <c r="K1170" s="23"/>
      <c r="L1170" s="23" t="s">
        <v>2042</v>
      </c>
      <c r="M1170" s="23" t="s">
        <v>2044</v>
      </c>
      <c r="N1170" s="23" t="s">
        <v>395</v>
      </c>
      <c r="O1170" s="23" t="s">
        <v>322</v>
      </c>
      <c r="P1170" s="23" t="s">
        <v>2631</v>
      </c>
      <c r="Q1170" s="23"/>
      <c r="R1170" s="26">
        <v>41960.833333333336</v>
      </c>
      <c r="S1170" s="23">
        <v>24622.799999999999</v>
      </c>
      <c r="T1170" s="23" t="s">
        <v>281</v>
      </c>
      <c r="U1170" s="23" t="s">
        <v>283</v>
      </c>
      <c r="V1170" s="23" t="s">
        <v>1699</v>
      </c>
      <c r="W1170" s="23">
        <v>41961</v>
      </c>
      <c r="X1170" s="23" t="s">
        <v>185</v>
      </c>
      <c r="Y1170" s="23">
        <v>24622.799999999999</v>
      </c>
      <c r="Z1170" s="23"/>
      <c r="AA1170" s="23">
        <v>41961</v>
      </c>
      <c r="AB1170" s="23">
        <v>-24622.799999999999</v>
      </c>
    </row>
    <row r="1171" spans="1:28" x14ac:dyDescent="0.25">
      <c r="A1171" s="23" t="s">
        <v>963</v>
      </c>
      <c r="B1171" s="23">
        <v>200000000</v>
      </c>
      <c r="C1171" s="26">
        <v>41956.545937499999</v>
      </c>
      <c r="D1171" s="26">
        <v>41956.545937499999</v>
      </c>
      <c r="E1171" s="26"/>
      <c r="F1171" s="23">
        <v>0</v>
      </c>
      <c r="G1171" s="23">
        <v>1</v>
      </c>
      <c r="H1171" s="23">
        <v>200000000</v>
      </c>
      <c r="I1171" s="23" t="s">
        <v>2848</v>
      </c>
      <c r="J1171" s="23">
        <v>200000001</v>
      </c>
      <c r="K1171" s="23"/>
      <c r="L1171" s="23" t="s">
        <v>963</v>
      </c>
      <c r="M1171" s="23" t="s">
        <v>964</v>
      </c>
      <c r="N1171" s="23" t="s">
        <v>1749</v>
      </c>
      <c r="O1171" s="23" t="s">
        <v>1750</v>
      </c>
      <c r="P1171" s="23" t="s">
        <v>3543</v>
      </c>
      <c r="Q1171" s="23"/>
      <c r="R1171" s="26">
        <v>41848.833333333336</v>
      </c>
      <c r="S1171" s="23">
        <v>37934.18</v>
      </c>
      <c r="T1171" s="23" t="s">
        <v>281</v>
      </c>
      <c r="U1171" s="23" t="s">
        <v>283</v>
      </c>
      <c r="V1171" s="23" t="s">
        <v>1698</v>
      </c>
      <c r="W1171" s="23">
        <v>41849</v>
      </c>
      <c r="X1171" s="23" t="s">
        <v>185</v>
      </c>
      <c r="Y1171" s="23">
        <v>37934.18</v>
      </c>
      <c r="Z1171" s="23"/>
      <c r="AA1171" s="23">
        <v>41849</v>
      </c>
      <c r="AB1171" s="23">
        <v>-37934.18</v>
      </c>
    </row>
    <row r="1172" spans="1:28" x14ac:dyDescent="0.25">
      <c r="A1172" s="23" t="s">
        <v>2070</v>
      </c>
      <c r="B1172" s="23">
        <v>200000000</v>
      </c>
      <c r="C1172" s="26">
        <v>41894.410416666666</v>
      </c>
      <c r="D1172" s="26">
        <v>41948.499062499999</v>
      </c>
      <c r="E1172" s="26"/>
      <c r="F1172" s="23">
        <v>0</v>
      </c>
      <c r="G1172" s="23">
        <v>1</v>
      </c>
      <c r="H1172" s="23">
        <v>200000000</v>
      </c>
      <c r="I1172" s="23" t="s">
        <v>2071</v>
      </c>
      <c r="J1172" s="23">
        <v>200000001</v>
      </c>
      <c r="K1172" s="23"/>
      <c r="L1172" s="23" t="s">
        <v>2070</v>
      </c>
      <c r="M1172" s="23" t="s">
        <v>2072</v>
      </c>
      <c r="N1172" s="23" t="s">
        <v>738</v>
      </c>
      <c r="O1172" s="23" t="s">
        <v>320</v>
      </c>
      <c r="P1172" s="23" t="s">
        <v>2245</v>
      </c>
      <c r="Q1172" s="23"/>
      <c r="R1172" s="26">
        <v>41885.833333333336</v>
      </c>
      <c r="S1172" s="23">
        <v>22000</v>
      </c>
      <c r="T1172" s="23" t="s">
        <v>281</v>
      </c>
      <c r="U1172" s="23" t="s">
        <v>283</v>
      </c>
      <c r="V1172" s="23" t="s">
        <v>1698</v>
      </c>
      <c r="W1172" s="23">
        <v>41886</v>
      </c>
      <c r="X1172" s="23" t="s">
        <v>185</v>
      </c>
      <c r="Y1172" s="23">
        <v>22000</v>
      </c>
      <c r="Z1172" s="23"/>
      <c r="AA1172" s="23">
        <v>41886</v>
      </c>
      <c r="AB1172" s="23">
        <v>-22000</v>
      </c>
    </row>
    <row r="1173" spans="1:28" x14ac:dyDescent="0.25">
      <c r="A1173" s="23" t="s">
        <v>659</v>
      </c>
      <c r="B1173" s="23">
        <v>200000001</v>
      </c>
      <c r="C1173" s="26">
        <v>41851.44971064815</v>
      </c>
      <c r="D1173" s="26">
        <v>41933.569467592592</v>
      </c>
      <c r="E1173" s="26"/>
      <c r="F1173" s="23">
        <v>0</v>
      </c>
      <c r="G1173" s="23">
        <v>1</v>
      </c>
      <c r="H1173" s="23">
        <v>200000000</v>
      </c>
      <c r="I1173" s="23" t="s">
        <v>660</v>
      </c>
      <c r="J1173" s="23">
        <v>200000000</v>
      </c>
      <c r="K1173" s="23"/>
      <c r="L1173" s="23" t="s">
        <v>659</v>
      </c>
      <c r="M1173" s="23" t="s">
        <v>661</v>
      </c>
      <c r="N1173" s="23" t="s">
        <v>536</v>
      </c>
      <c r="O1173" s="23" t="s">
        <v>264</v>
      </c>
      <c r="P1173" s="23" t="s">
        <v>722</v>
      </c>
      <c r="Q1173" s="23"/>
      <c r="R1173" s="26">
        <v>41836.833333333336</v>
      </c>
      <c r="S1173" s="23">
        <v>10000</v>
      </c>
      <c r="T1173" s="23" t="s">
        <v>280</v>
      </c>
      <c r="U1173" s="23" t="s">
        <v>282</v>
      </c>
      <c r="V1173" s="23" t="s">
        <v>1698</v>
      </c>
      <c r="W1173" s="23">
        <v>41837</v>
      </c>
      <c r="X1173" s="23" t="s">
        <v>181</v>
      </c>
      <c r="Y1173" s="23"/>
      <c r="Z1173" s="23">
        <v>10000</v>
      </c>
      <c r="AA1173" s="23">
        <v>41837</v>
      </c>
      <c r="AB1173" s="23">
        <v>10000</v>
      </c>
    </row>
    <row r="1174" spans="1:28" x14ac:dyDescent="0.25">
      <c r="A1174" s="23" t="s">
        <v>1937</v>
      </c>
      <c r="B1174" s="23">
        <v>200000000</v>
      </c>
      <c r="C1174" s="26">
        <v>41913.587766203702</v>
      </c>
      <c r="D1174" s="26">
        <v>41933.542905092596</v>
      </c>
      <c r="E1174" s="26"/>
      <c r="F1174" s="23">
        <v>0</v>
      </c>
      <c r="G1174" s="23">
        <v>1</v>
      </c>
      <c r="H1174" s="23">
        <v>200000000</v>
      </c>
      <c r="I1174" s="23" t="s">
        <v>1938</v>
      </c>
      <c r="J1174" s="23">
        <v>200000001</v>
      </c>
      <c r="K1174" s="23"/>
      <c r="L1174" s="23" t="s">
        <v>1937</v>
      </c>
      <c r="M1174" s="23" t="s">
        <v>1939</v>
      </c>
      <c r="N1174" s="23" t="s">
        <v>490</v>
      </c>
      <c r="O1174" s="23" t="s">
        <v>321</v>
      </c>
      <c r="P1174" s="23" t="s">
        <v>1940</v>
      </c>
      <c r="Q1174" s="23"/>
      <c r="R1174" s="26">
        <v>41920.833333333336</v>
      </c>
      <c r="S1174" s="23">
        <v>49562.2</v>
      </c>
      <c r="T1174" s="23" t="s">
        <v>281</v>
      </c>
      <c r="U1174" s="23" t="s">
        <v>283</v>
      </c>
      <c r="V1174" s="23" t="s">
        <v>1698</v>
      </c>
      <c r="W1174" s="23">
        <v>41921</v>
      </c>
      <c r="X1174" s="23" t="s">
        <v>185</v>
      </c>
      <c r="Y1174" s="23">
        <v>49562.2</v>
      </c>
      <c r="Z1174" s="23"/>
      <c r="AA1174" s="23">
        <v>41921</v>
      </c>
      <c r="AB1174" s="23">
        <v>-49562.2</v>
      </c>
    </row>
    <row r="1175" spans="1:28" x14ac:dyDescent="0.25">
      <c r="A1175" s="23" t="s">
        <v>2951</v>
      </c>
      <c r="B1175" s="23">
        <v>200000001</v>
      </c>
      <c r="C1175" s="26">
        <v>41940.192129629628</v>
      </c>
      <c r="D1175" s="26">
        <v>41940.192129629628</v>
      </c>
      <c r="E1175" s="26"/>
      <c r="F1175" s="23">
        <v>0</v>
      </c>
      <c r="G1175" s="23">
        <v>1</v>
      </c>
      <c r="H1175" s="23">
        <v>200000003</v>
      </c>
      <c r="I1175" s="23" t="s">
        <v>2952</v>
      </c>
      <c r="J1175" s="23">
        <v>200000000</v>
      </c>
      <c r="K1175" s="23"/>
      <c r="L1175" s="23" t="s">
        <v>2951</v>
      </c>
      <c r="M1175" s="23" t="s">
        <v>2953</v>
      </c>
      <c r="N1175" s="23" t="s">
        <v>436</v>
      </c>
      <c r="O1175" s="23" t="s">
        <v>309</v>
      </c>
      <c r="P1175" s="23" t="s">
        <v>3073</v>
      </c>
      <c r="Q1175" s="23"/>
      <c r="R1175" s="26">
        <v>41928.833333333336</v>
      </c>
      <c r="S1175" s="23">
        <v>698833.8</v>
      </c>
      <c r="T1175" s="23" t="s">
        <v>280</v>
      </c>
      <c r="U1175" s="23" t="s">
        <v>282</v>
      </c>
      <c r="V1175" s="23" t="s">
        <v>1699</v>
      </c>
      <c r="W1175" s="23">
        <v>41929</v>
      </c>
      <c r="X1175" s="23" t="s">
        <v>181</v>
      </c>
      <c r="Y1175" s="23"/>
      <c r="Z1175" s="23">
        <v>698833.8</v>
      </c>
      <c r="AA1175" s="23">
        <v>41929</v>
      </c>
      <c r="AB1175" s="23">
        <v>698833.8</v>
      </c>
    </row>
    <row r="1176" spans="1:28" x14ac:dyDescent="0.25">
      <c r="A1176" s="23" t="s">
        <v>2450</v>
      </c>
      <c r="B1176" s="23">
        <v>200000001</v>
      </c>
      <c r="C1176" s="26">
        <v>41922.675787037035</v>
      </c>
      <c r="D1176" s="26">
        <v>41933.56931712963</v>
      </c>
      <c r="E1176" s="26"/>
      <c r="F1176" s="23">
        <v>0</v>
      </c>
      <c r="G1176" s="23">
        <v>1</v>
      </c>
      <c r="H1176" s="23">
        <v>200000003</v>
      </c>
      <c r="I1176" s="23" t="s">
        <v>1149</v>
      </c>
      <c r="J1176" s="23">
        <v>200000000</v>
      </c>
      <c r="K1176" s="23"/>
      <c r="L1176" s="23" t="s">
        <v>2450</v>
      </c>
      <c r="M1176" s="23" t="s">
        <v>2451</v>
      </c>
      <c r="N1176" s="23" t="s">
        <v>436</v>
      </c>
      <c r="O1176" s="23" t="s">
        <v>309</v>
      </c>
      <c r="P1176" s="23" t="s">
        <v>2452</v>
      </c>
      <c r="Q1176" s="23"/>
      <c r="R1176" s="26">
        <v>41918.833333333336</v>
      </c>
      <c r="S1176" s="23">
        <v>199971.07</v>
      </c>
      <c r="T1176" s="23" t="s">
        <v>280</v>
      </c>
      <c r="U1176" s="23" t="s">
        <v>282</v>
      </c>
      <c r="V1176" s="23" t="s">
        <v>1699</v>
      </c>
      <c r="W1176" s="23">
        <v>41919</v>
      </c>
      <c r="X1176" s="23" t="s">
        <v>181</v>
      </c>
      <c r="Y1176" s="23"/>
      <c r="Z1176" s="23">
        <v>199971.07</v>
      </c>
      <c r="AA1176" s="23">
        <v>41919</v>
      </c>
      <c r="AB1176" s="23">
        <v>199971.07</v>
      </c>
    </row>
    <row r="1177" spans="1:28" x14ac:dyDescent="0.25">
      <c r="A1177" s="23" t="s">
        <v>3069</v>
      </c>
      <c r="B1177" s="23">
        <v>200000000</v>
      </c>
      <c r="C1177" s="26">
        <v>41942.314664351848</v>
      </c>
      <c r="D1177" s="26">
        <v>41942.314664351848</v>
      </c>
      <c r="E1177" s="26"/>
      <c r="F1177" s="23">
        <v>0</v>
      </c>
      <c r="G1177" s="23">
        <v>1</v>
      </c>
      <c r="H1177" s="23">
        <v>200000003</v>
      </c>
      <c r="I1177" s="23" t="s">
        <v>3070</v>
      </c>
      <c r="J1177" s="23">
        <v>200000001</v>
      </c>
      <c r="K1177" s="23"/>
      <c r="L1177" s="23" t="s">
        <v>3069</v>
      </c>
      <c r="M1177" s="23" t="s">
        <v>444</v>
      </c>
      <c r="N1177" s="23" t="s">
        <v>395</v>
      </c>
      <c r="O1177" s="23" t="s">
        <v>322</v>
      </c>
      <c r="P1177" s="23" t="s">
        <v>3071</v>
      </c>
      <c r="Q1177" s="23"/>
      <c r="R1177" s="26">
        <v>41981.833333333336</v>
      </c>
      <c r="S1177" s="23">
        <v>45595.89</v>
      </c>
      <c r="T1177" s="23" t="s">
        <v>281</v>
      </c>
      <c r="U1177" s="23" t="s">
        <v>283</v>
      </c>
      <c r="V1177" s="23" t="s">
        <v>1699</v>
      </c>
      <c r="W1177" s="23">
        <v>41982</v>
      </c>
      <c r="X1177" s="23" t="s">
        <v>185</v>
      </c>
      <c r="Y1177" s="23">
        <v>45595.89</v>
      </c>
      <c r="Z1177" s="23"/>
      <c r="AA1177" s="23">
        <v>41982</v>
      </c>
      <c r="AB1177" s="23">
        <v>-45595.89</v>
      </c>
    </row>
    <row r="1178" spans="1:28" x14ac:dyDescent="0.25">
      <c r="A1178" s="23" t="s">
        <v>561</v>
      </c>
      <c r="B1178" s="23">
        <v>200000001</v>
      </c>
      <c r="C1178" s="26">
        <v>41858.634502314817</v>
      </c>
      <c r="D1178" s="26">
        <v>41933.569490740738</v>
      </c>
      <c r="E1178" s="26"/>
      <c r="F1178" s="23">
        <v>0</v>
      </c>
      <c r="G1178" s="23">
        <v>1</v>
      </c>
      <c r="H1178" s="23">
        <v>200000000</v>
      </c>
      <c r="I1178" s="23"/>
      <c r="J1178" s="23">
        <v>200000000</v>
      </c>
      <c r="K1178" s="23"/>
      <c r="L1178" s="23" t="s">
        <v>561</v>
      </c>
      <c r="M1178" s="23" t="s">
        <v>562</v>
      </c>
      <c r="N1178" s="23" t="s">
        <v>563</v>
      </c>
      <c r="O1178" s="23" t="s">
        <v>335</v>
      </c>
      <c r="P1178" s="23" t="s">
        <v>564</v>
      </c>
      <c r="Q1178" s="23"/>
      <c r="R1178" s="26">
        <v>42033.833333333336</v>
      </c>
      <c r="S1178" s="23">
        <v>445000</v>
      </c>
      <c r="T1178" s="23" t="s">
        <v>280</v>
      </c>
      <c r="U1178" s="23" t="s">
        <v>282</v>
      </c>
      <c r="V1178" s="23" t="s">
        <v>1698</v>
      </c>
      <c r="W1178" s="23">
        <v>42034</v>
      </c>
      <c r="X1178" s="23" t="s">
        <v>181</v>
      </c>
      <c r="Y1178" s="23"/>
      <c r="Z1178" s="23">
        <v>445000</v>
      </c>
      <c r="AA1178" s="23">
        <v>42034</v>
      </c>
      <c r="AB1178" s="23">
        <v>445000</v>
      </c>
    </row>
    <row r="1179" spans="1:28" x14ac:dyDescent="0.25">
      <c r="A1179" s="23" t="s">
        <v>2622</v>
      </c>
      <c r="B1179" s="23">
        <v>200000001</v>
      </c>
      <c r="C1179" s="26">
        <v>41935.370243055557</v>
      </c>
      <c r="D1179" s="26">
        <v>41935.370243055557</v>
      </c>
      <c r="E1179" s="26"/>
      <c r="F1179" s="23">
        <v>0</v>
      </c>
      <c r="G1179" s="23">
        <v>1</v>
      </c>
      <c r="H1179" s="23">
        <v>100000000</v>
      </c>
      <c r="I1179" s="23" t="s">
        <v>2623</v>
      </c>
      <c r="J1179" s="23">
        <v>200000000</v>
      </c>
      <c r="K1179" s="23"/>
      <c r="L1179" s="23" t="s">
        <v>2622</v>
      </c>
      <c r="M1179" s="23" t="s">
        <v>2624</v>
      </c>
      <c r="N1179" s="23" t="s">
        <v>541</v>
      </c>
      <c r="O1179" s="23" t="s">
        <v>347</v>
      </c>
      <c r="P1179" s="23" t="s">
        <v>2754</v>
      </c>
      <c r="Q1179" s="23"/>
      <c r="R1179" s="26">
        <v>41938.833333333336</v>
      </c>
      <c r="S1179" s="23">
        <v>6800</v>
      </c>
      <c r="T1179" s="23" t="s">
        <v>280</v>
      </c>
      <c r="U1179" s="23" t="s">
        <v>282</v>
      </c>
      <c r="V1179" s="23" t="s">
        <v>1701</v>
      </c>
      <c r="W1179" s="23">
        <v>41939</v>
      </c>
      <c r="X1179" s="23" t="s">
        <v>181</v>
      </c>
      <c r="Y1179" s="23"/>
      <c r="Z1179" s="23">
        <v>6800</v>
      </c>
      <c r="AA1179" s="23">
        <v>41939</v>
      </c>
      <c r="AB1179" s="23">
        <v>6800</v>
      </c>
    </row>
    <row r="1180" spans="1:28" x14ac:dyDescent="0.25">
      <c r="A1180" s="23" t="s">
        <v>1428</v>
      </c>
      <c r="B1180" s="23">
        <v>200000000</v>
      </c>
      <c r="C1180" s="26">
        <v>41876.283321759256</v>
      </c>
      <c r="D1180" s="26">
        <v>41933.542928240742</v>
      </c>
      <c r="E1180" s="26"/>
      <c r="F1180" s="23">
        <v>0</v>
      </c>
      <c r="G1180" s="23">
        <v>1</v>
      </c>
      <c r="H1180" s="23">
        <v>200000003</v>
      </c>
      <c r="I1180" s="23" t="s">
        <v>1429</v>
      </c>
      <c r="J1180" s="23">
        <v>200000001</v>
      </c>
      <c r="K1180" s="23"/>
      <c r="L1180" s="23" t="s">
        <v>1428</v>
      </c>
      <c r="M1180" s="23" t="s">
        <v>1128</v>
      </c>
      <c r="N1180" s="23" t="s">
        <v>617</v>
      </c>
      <c r="O1180" s="23" t="s">
        <v>324</v>
      </c>
      <c r="P1180" s="23" t="s">
        <v>1430</v>
      </c>
      <c r="Q1180" s="23"/>
      <c r="R1180" s="26"/>
      <c r="S1180" s="23">
        <v>198665.67</v>
      </c>
      <c r="T1180" s="23" t="s">
        <v>281</v>
      </c>
      <c r="U1180" s="23" t="s">
        <v>283</v>
      </c>
      <c r="V1180" s="23" t="s">
        <v>1699</v>
      </c>
      <c r="W1180" s="23"/>
      <c r="X1180" s="23" t="s">
        <v>185</v>
      </c>
      <c r="Y1180" s="23">
        <v>198665.67</v>
      </c>
      <c r="Z1180" s="23"/>
      <c r="AA1180" s="23"/>
      <c r="AB1180" s="23">
        <v>-198665.67</v>
      </c>
    </row>
    <row r="1181" spans="1:28" x14ac:dyDescent="0.25">
      <c r="A1181" s="23" t="s">
        <v>2995</v>
      </c>
      <c r="B1181" s="23">
        <v>200000001</v>
      </c>
      <c r="C1181" s="26">
        <v>41936.55740740741</v>
      </c>
      <c r="D1181" s="26">
        <v>41936.55740740741</v>
      </c>
      <c r="E1181" s="26"/>
      <c r="F1181" s="23">
        <v>0</v>
      </c>
      <c r="G1181" s="23">
        <v>1</v>
      </c>
      <c r="H1181" s="23">
        <v>100000000</v>
      </c>
      <c r="I1181" s="23" t="s">
        <v>2996</v>
      </c>
      <c r="J1181" s="23">
        <v>200000000</v>
      </c>
      <c r="K1181" s="23"/>
      <c r="L1181" s="23" t="s">
        <v>2995</v>
      </c>
      <c r="M1181" s="23" t="s">
        <v>1036</v>
      </c>
      <c r="N1181" s="23" t="s">
        <v>972</v>
      </c>
      <c r="O1181" s="23" t="s">
        <v>973</v>
      </c>
      <c r="P1181" s="23" t="s">
        <v>3119</v>
      </c>
      <c r="Q1181" s="23"/>
      <c r="R1181" s="26">
        <v>41980.833333333336</v>
      </c>
      <c r="S1181" s="23">
        <v>96998</v>
      </c>
      <c r="T1181" s="23" t="s">
        <v>280</v>
      </c>
      <c r="U1181" s="23" t="s">
        <v>282</v>
      </c>
      <c r="V1181" s="23" t="s">
        <v>1701</v>
      </c>
      <c r="W1181" s="23">
        <v>41981</v>
      </c>
      <c r="X1181" s="23" t="s">
        <v>181</v>
      </c>
      <c r="Y1181" s="23"/>
      <c r="Z1181" s="23">
        <v>96998</v>
      </c>
      <c r="AA1181" s="23">
        <v>41981</v>
      </c>
      <c r="AB1181" s="23">
        <v>96998</v>
      </c>
    </row>
    <row r="1182" spans="1:28" x14ac:dyDescent="0.25">
      <c r="A1182" s="23" t="s">
        <v>2355</v>
      </c>
      <c r="B1182" s="23">
        <v>200000001</v>
      </c>
      <c r="C1182" s="26">
        <v>41914.533692129633</v>
      </c>
      <c r="D1182" s="26">
        <v>41933.569525462961</v>
      </c>
      <c r="E1182" s="26"/>
      <c r="F1182" s="23">
        <v>0</v>
      </c>
      <c r="G1182" s="23">
        <v>1</v>
      </c>
      <c r="H1182" s="23">
        <v>200000000</v>
      </c>
      <c r="I1182" s="23" t="s">
        <v>2356</v>
      </c>
      <c r="J1182" s="23">
        <v>200000000</v>
      </c>
      <c r="K1182" s="23"/>
      <c r="L1182" s="23" t="s">
        <v>2355</v>
      </c>
      <c r="M1182" s="23" t="s">
        <v>2357</v>
      </c>
      <c r="N1182" s="23" t="s">
        <v>447</v>
      </c>
      <c r="O1182" s="23" t="s">
        <v>294</v>
      </c>
      <c r="P1182" s="23" t="s">
        <v>2358</v>
      </c>
      <c r="Q1182" s="23"/>
      <c r="R1182" s="26">
        <v>41738.833333333336</v>
      </c>
      <c r="S1182" s="23">
        <v>33936</v>
      </c>
      <c r="T1182" s="23" t="s">
        <v>280</v>
      </c>
      <c r="U1182" s="23" t="s">
        <v>282</v>
      </c>
      <c r="V1182" s="23" t="s">
        <v>1698</v>
      </c>
      <c r="W1182" s="23">
        <v>41739</v>
      </c>
      <c r="X1182" s="23" t="s">
        <v>181</v>
      </c>
      <c r="Y1182" s="23"/>
      <c r="Z1182" s="23">
        <v>33936</v>
      </c>
      <c r="AA1182" s="23">
        <v>41739</v>
      </c>
      <c r="AB1182" s="23">
        <v>33936</v>
      </c>
    </row>
    <row r="1183" spans="1:28" x14ac:dyDescent="0.25">
      <c r="A1183" s="23" t="s">
        <v>1266</v>
      </c>
      <c r="B1183" s="23">
        <v>200000001</v>
      </c>
      <c r="C1183" s="26">
        <v>41871.309594907405</v>
      </c>
      <c r="D1183" s="26">
        <v>41933.569421296299</v>
      </c>
      <c r="E1183" s="26"/>
      <c r="F1183" s="23">
        <v>0</v>
      </c>
      <c r="G1183" s="23">
        <v>1</v>
      </c>
      <c r="H1183" s="23">
        <v>200000003</v>
      </c>
      <c r="I1183" s="23" t="s">
        <v>1888</v>
      </c>
      <c r="J1183" s="23">
        <v>200000000</v>
      </c>
      <c r="K1183" s="23"/>
      <c r="L1183" s="23" t="s">
        <v>1266</v>
      </c>
      <c r="M1183" s="23" t="s">
        <v>444</v>
      </c>
      <c r="N1183" s="23" t="s">
        <v>1267</v>
      </c>
      <c r="O1183" s="23" t="s">
        <v>1268</v>
      </c>
      <c r="P1183" s="23" t="s">
        <v>1269</v>
      </c>
      <c r="Q1183" s="23"/>
      <c r="R1183" s="26"/>
      <c r="S1183" s="23">
        <v>46700</v>
      </c>
      <c r="T1183" s="23" t="s">
        <v>280</v>
      </c>
      <c r="U1183" s="23" t="s">
        <v>282</v>
      </c>
      <c r="V1183" s="23" t="s">
        <v>1699</v>
      </c>
      <c r="W1183" s="23"/>
      <c r="X1183" s="23" t="s">
        <v>181</v>
      </c>
      <c r="Y1183" s="23"/>
      <c r="Z1183" s="23">
        <v>46700</v>
      </c>
      <c r="AA1183" s="23"/>
      <c r="AB1183" s="23">
        <v>46700</v>
      </c>
    </row>
    <row r="1184" spans="1:28" x14ac:dyDescent="0.25">
      <c r="A1184" s="23" t="s">
        <v>1717</v>
      </c>
      <c r="B1184" s="23">
        <v>200000002</v>
      </c>
      <c r="C1184" s="26">
        <v>41926.385879629626</v>
      </c>
      <c r="D1184" s="26">
        <v>41933.569594907407</v>
      </c>
      <c r="E1184" s="26"/>
      <c r="F1184" s="23">
        <v>0</v>
      </c>
      <c r="G1184" s="23">
        <v>1</v>
      </c>
      <c r="H1184" s="23">
        <v>200000000</v>
      </c>
      <c r="I1184" s="23" t="s">
        <v>1718</v>
      </c>
      <c r="J1184" s="23">
        <v>200000001</v>
      </c>
      <c r="K1184" s="23"/>
      <c r="L1184" s="23" t="s">
        <v>1717</v>
      </c>
      <c r="M1184" s="23" t="s">
        <v>1320</v>
      </c>
      <c r="N1184" s="23" t="s">
        <v>946</v>
      </c>
      <c r="O1184" s="23" t="s">
        <v>947</v>
      </c>
      <c r="P1184" s="23" t="s">
        <v>1935</v>
      </c>
      <c r="Q1184" s="23"/>
      <c r="R1184" s="26">
        <v>41935.833333333336</v>
      </c>
      <c r="S1184" s="23">
        <v>21000</v>
      </c>
      <c r="T1184" s="23" t="s">
        <v>281</v>
      </c>
      <c r="U1184" s="23" t="s">
        <v>3593</v>
      </c>
      <c r="V1184" s="23" t="s">
        <v>1698</v>
      </c>
      <c r="W1184" s="23">
        <v>41936</v>
      </c>
      <c r="X1184" s="23" t="s">
        <v>274</v>
      </c>
      <c r="Y1184" s="23">
        <v>21000</v>
      </c>
      <c r="Z1184" s="23"/>
      <c r="AA1184" s="23">
        <v>41936</v>
      </c>
      <c r="AB1184" s="23">
        <v>-21000</v>
      </c>
    </row>
    <row r="1185" spans="1:28" x14ac:dyDescent="0.25">
      <c r="A1185" s="23" t="s">
        <v>1599</v>
      </c>
      <c r="B1185" s="23">
        <v>200000001</v>
      </c>
      <c r="C1185" s="26">
        <v>41870.420787037037</v>
      </c>
      <c r="D1185" s="26">
        <v>41933.569432870368</v>
      </c>
      <c r="E1185" s="26"/>
      <c r="F1185" s="23">
        <v>0</v>
      </c>
      <c r="G1185" s="23">
        <v>1</v>
      </c>
      <c r="H1185" s="23">
        <v>200000003</v>
      </c>
      <c r="I1185" s="23" t="s">
        <v>1600</v>
      </c>
      <c r="J1185" s="23">
        <v>200000000</v>
      </c>
      <c r="K1185" s="23"/>
      <c r="L1185" s="23" t="s">
        <v>1599</v>
      </c>
      <c r="M1185" s="23" t="s">
        <v>444</v>
      </c>
      <c r="N1185" s="23" t="s">
        <v>1625</v>
      </c>
      <c r="O1185" s="23" t="s">
        <v>1626</v>
      </c>
      <c r="P1185" s="23" t="s">
        <v>1627</v>
      </c>
      <c r="Q1185" s="23"/>
      <c r="R1185" s="26"/>
      <c r="S1185" s="23">
        <v>2990</v>
      </c>
      <c r="T1185" s="23" t="s">
        <v>280</v>
      </c>
      <c r="U1185" s="23" t="s">
        <v>282</v>
      </c>
      <c r="V1185" s="23" t="s">
        <v>1699</v>
      </c>
      <c r="W1185" s="23"/>
      <c r="X1185" s="23" t="s">
        <v>181</v>
      </c>
      <c r="Y1185" s="23"/>
      <c r="Z1185" s="23">
        <v>2990</v>
      </c>
      <c r="AA1185" s="23"/>
      <c r="AB1185" s="23">
        <v>2990</v>
      </c>
    </row>
    <row r="1186" spans="1:28" x14ac:dyDescent="0.25">
      <c r="A1186" s="23" t="s">
        <v>1094</v>
      </c>
      <c r="B1186" s="23">
        <v>200000004</v>
      </c>
      <c r="C1186" s="26">
        <v>41876.294074074074</v>
      </c>
      <c r="D1186" s="26">
        <v>41933.569409722222</v>
      </c>
      <c r="E1186" s="26"/>
      <c r="F1186" s="23">
        <v>0</v>
      </c>
      <c r="G1186" s="23">
        <v>1</v>
      </c>
      <c r="H1186" s="23">
        <v>200000000</v>
      </c>
      <c r="I1186" s="23" t="s">
        <v>1095</v>
      </c>
      <c r="J1186" s="23">
        <v>200000001</v>
      </c>
      <c r="K1186" s="23"/>
      <c r="L1186" s="23" t="s">
        <v>1094</v>
      </c>
      <c r="M1186" s="23" t="s">
        <v>1096</v>
      </c>
      <c r="N1186" s="23" t="s">
        <v>1270</v>
      </c>
      <c r="O1186" s="23" t="s">
        <v>1271</v>
      </c>
      <c r="P1186" s="23" t="s">
        <v>1272</v>
      </c>
      <c r="Q1186" s="23"/>
      <c r="R1186" s="26"/>
      <c r="S1186" s="23">
        <v>6372</v>
      </c>
      <c r="T1186" s="23" t="s">
        <v>281</v>
      </c>
      <c r="U1186" s="23" t="s">
        <v>285</v>
      </c>
      <c r="V1186" s="23" t="s">
        <v>1698</v>
      </c>
      <c r="W1186" s="23"/>
      <c r="X1186" s="23" t="s">
        <v>195</v>
      </c>
      <c r="Y1186" s="23">
        <v>6372</v>
      </c>
      <c r="Z1186" s="23"/>
      <c r="AA1186" s="23"/>
      <c r="AB1186" s="23">
        <v>-6372</v>
      </c>
    </row>
    <row r="1187" spans="1:28" x14ac:dyDescent="0.25">
      <c r="A1187" s="23" t="s">
        <v>1461</v>
      </c>
      <c r="B1187" s="23">
        <v>200000001</v>
      </c>
      <c r="C1187" s="26">
        <v>41870.507650462961</v>
      </c>
      <c r="D1187" s="26">
        <v>41933.56958333333</v>
      </c>
      <c r="E1187" s="26"/>
      <c r="F1187" s="23">
        <v>0</v>
      </c>
      <c r="G1187" s="23">
        <v>1</v>
      </c>
      <c r="H1187" s="23">
        <v>200000003</v>
      </c>
      <c r="I1187" s="23" t="s">
        <v>1462</v>
      </c>
      <c r="J1187" s="23">
        <v>200000000</v>
      </c>
      <c r="K1187" s="23"/>
      <c r="L1187" s="23" t="s">
        <v>1461</v>
      </c>
      <c r="M1187" s="23" t="s">
        <v>1463</v>
      </c>
      <c r="N1187" s="23" t="s">
        <v>544</v>
      </c>
      <c r="O1187" s="23" t="s">
        <v>263</v>
      </c>
      <c r="P1187" s="23" t="s">
        <v>1520</v>
      </c>
      <c r="Q1187" s="23">
        <v>100</v>
      </c>
      <c r="R1187" s="26">
        <v>41877.833333333336</v>
      </c>
      <c r="S1187" s="23">
        <v>681488</v>
      </c>
      <c r="T1187" s="23" t="s">
        <v>280</v>
      </c>
      <c r="U1187" s="23" t="s">
        <v>282</v>
      </c>
      <c r="V1187" s="23" t="s">
        <v>1699</v>
      </c>
      <c r="W1187" s="23">
        <v>41878</v>
      </c>
      <c r="X1187" s="23" t="s">
        <v>181</v>
      </c>
      <c r="Y1187" s="23"/>
      <c r="Z1187" s="23">
        <v>681488</v>
      </c>
      <c r="AA1187" s="23">
        <v>41878</v>
      </c>
      <c r="AB1187" s="23">
        <v>681488</v>
      </c>
    </row>
    <row r="1188" spans="1:28" x14ac:dyDescent="0.25">
      <c r="A1188" s="23" t="s">
        <v>423</v>
      </c>
      <c r="B1188" s="23">
        <v>200000000</v>
      </c>
      <c r="C1188" s="26">
        <v>41852.523020833331</v>
      </c>
      <c r="D1188" s="26">
        <v>41933.543020833335</v>
      </c>
      <c r="E1188" s="26"/>
      <c r="F1188" s="23">
        <v>0</v>
      </c>
      <c r="G1188" s="23">
        <v>1</v>
      </c>
      <c r="H1188" s="23">
        <v>200000000</v>
      </c>
      <c r="I1188" s="23" t="s">
        <v>424</v>
      </c>
      <c r="J1188" s="23">
        <v>200000001</v>
      </c>
      <c r="K1188" s="23"/>
      <c r="L1188" s="23" t="s">
        <v>423</v>
      </c>
      <c r="M1188" s="23" t="s">
        <v>425</v>
      </c>
      <c r="N1188" s="23" t="s">
        <v>373</v>
      </c>
      <c r="O1188" s="23" t="s">
        <v>337</v>
      </c>
      <c r="P1188" s="23" t="s">
        <v>426</v>
      </c>
      <c r="Q1188" s="23"/>
      <c r="R1188" s="26">
        <v>41744.833333333336</v>
      </c>
      <c r="S1188" s="23">
        <v>26265</v>
      </c>
      <c r="T1188" s="23" t="s">
        <v>281</v>
      </c>
      <c r="U1188" s="23" t="s">
        <v>283</v>
      </c>
      <c r="V1188" s="23" t="s">
        <v>1698</v>
      </c>
      <c r="W1188" s="23">
        <v>41745</v>
      </c>
      <c r="X1188" s="23" t="s">
        <v>185</v>
      </c>
      <c r="Y1188" s="23">
        <v>26265</v>
      </c>
      <c r="Z1188" s="23"/>
      <c r="AA1188" s="23">
        <v>41745</v>
      </c>
      <c r="AB1188" s="23">
        <v>-26265</v>
      </c>
    </row>
    <row r="1189" spans="1:28" x14ac:dyDescent="0.25">
      <c r="A1189" s="23" t="s">
        <v>1932</v>
      </c>
      <c r="B1189" s="23">
        <v>200000001</v>
      </c>
      <c r="C1189" s="26">
        <v>41897.42015046296</v>
      </c>
      <c r="D1189" s="26">
        <v>41933.569363425922</v>
      </c>
      <c r="E1189" s="26"/>
      <c r="F1189" s="23">
        <v>0</v>
      </c>
      <c r="G1189" s="23">
        <v>1</v>
      </c>
      <c r="H1189" s="23">
        <v>200000000</v>
      </c>
      <c r="I1189" s="23" t="s">
        <v>1933</v>
      </c>
      <c r="J1189" s="23">
        <v>200000000</v>
      </c>
      <c r="K1189" s="23"/>
      <c r="L1189" s="23" t="s">
        <v>1932</v>
      </c>
      <c r="M1189" s="23" t="s">
        <v>1146</v>
      </c>
      <c r="N1189" s="23" t="s">
        <v>2390</v>
      </c>
      <c r="O1189" s="23" t="s">
        <v>2391</v>
      </c>
      <c r="P1189" s="23" t="s">
        <v>2714</v>
      </c>
      <c r="Q1189" s="23"/>
      <c r="R1189" s="26">
        <v>41889.833333333336</v>
      </c>
      <c r="S1189" s="23">
        <v>13000</v>
      </c>
      <c r="T1189" s="23" t="s">
        <v>280</v>
      </c>
      <c r="U1189" s="23" t="s">
        <v>282</v>
      </c>
      <c r="V1189" s="23" t="s">
        <v>1698</v>
      </c>
      <c r="W1189" s="23">
        <v>41890</v>
      </c>
      <c r="X1189" s="23" t="s">
        <v>181</v>
      </c>
      <c r="Y1189" s="23"/>
      <c r="Z1189" s="23">
        <v>13000</v>
      </c>
      <c r="AA1189" s="23">
        <v>41890</v>
      </c>
      <c r="AB1189" s="23">
        <v>13000</v>
      </c>
    </row>
    <row r="1190" spans="1:28" x14ac:dyDescent="0.25">
      <c r="A1190" s="23" t="s">
        <v>602</v>
      </c>
      <c r="B1190" s="23">
        <v>200000000</v>
      </c>
      <c r="C1190" s="26">
        <v>41827.543240740742</v>
      </c>
      <c r="D1190" s="26">
        <v>41957.253194444442</v>
      </c>
      <c r="E1190" s="26"/>
      <c r="F1190" s="23">
        <v>0</v>
      </c>
      <c r="G1190" s="23">
        <v>1</v>
      </c>
      <c r="H1190" s="23">
        <v>200000003</v>
      </c>
      <c r="I1190" s="23" t="s">
        <v>1842</v>
      </c>
      <c r="J1190" s="23">
        <v>200000001</v>
      </c>
      <c r="K1190" s="23"/>
      <c r="L1190" s="23" t="s">
        <v>602</v>
      </c>
      <c r="M1190" s="23" t="s">
        <v>603</v>
      </c>
      <c r="N1190" s="23" t="s">
        <v>377</v>
      </c>
      <c r="O1190" s="23" t="s">
        <v>341</v>
      </c>
      <c r="P1190" s="23" t="s">
        <v>805</v>
      </c>
      <c r="Q1190" s="23"/>
      <c r="R1190" s="26">
        <v>41844.833333333336</v>
      </c>
      <c r="S1190" s="23">
        <v>6480</v>
      </c>
      <c r="T1190" s="23" t="s">
        <v>281</v>
      </c>
      <c r="U1190" s="23" t="s">
        <v>283</v>
      </c>
      <c r="V1190" s="23" t="s">
        <v>1699</v>
      </c>
      <c r="W1190" s="23">
        <v>41845</v>
      </c>
      <c r="X1190" s="23" t="s">
        <v>185</v>
      </c>
      <c r="Y1190" s="23">
        <v>6480</v>
      </c>
      <c r="Z1190" s="23"/>
      <c r="AA1190" s="23">
        <v>41845</v>
      </c>
      <c r="AB1190" s="23">
        <v>-6480</v>
      </c>
    </row>
    <row r="1191" spans="1:28" x14ac:dyDescent="0.25">
      <c r="A1191" s="23" t="s">
        <v>1922</v>
      </c>
      <c r="B1191" s="23">
        <v>200000000</v>
      </c>
      <c r="C1191" s="26">
        <v>41932.256388888891</v>
      </c>
      <c r="D1191" s="26">
        <v>41936.272569444445</v>
      </c>
      <c r="E1191" s="26"/>
      <c r="F1191" s="23">
        <v>0</v>
      </c>
      <c r="G1191" s="23">
        <v>1</v>
      </c>
      <c r="H1191" s="23">
        <v>200000003</v>
      </c>
      <c r="I1191" s="23" t="s">
        <v>1923</v>
      </c>
      <c r="J1191" s="23">
        <v>200000001</v>
      </c>
      <c r="K1191" s="23"/>
      <c r="L1191" s="23" t="s">
        <v>1922</v>
      </c>
      <c r="M1191" s="23" t="s">
        <v>1924</v>
      </c>
      <c r="N1191" s="23" t="s">
        <v>395</v>
      </c>
      <c r="O1191" s="23" t="s">
        <v>322</v>
      </c>
      <c r="P1191" s="23" t="s">
        <v>2289</v>
      </c>
      <c r="Q1191" s="23"/>
      <c r="R1191" s="26">
        <v>41969.833333333336</v>
      </c>
      <c r="S1191" s="23">
        <v>26082.26</v>
      </c>
      <c r="T1191" s="23" t="s">
        <v>281</v>
      </c>
      <c r="U1191" s="23" t="s">
        <v>283</v>
      </c>
      <c r="V1191" s="23" t="s">
        <v>1699</v>
      </c>
      <c r="W1191" s="23">
        <v>41970</v>
      </c>
      <c r="X1191" s="23" t="s">
        <v>185</v>
      </c>
      <c r="Y1191" s="23">
        <v>26082.26</v>
      </c>
      <c r="Z1191" s="23"/>
      <c r="AA1191" s="23">
        <v>41970</v>
      </c>
      <c r="AB1191" s="23">
        <v>-26082.26</v>
      </c>
    </row>
    <row r="1192" spans="1:28" x14ac:dyDescent="0.25">
      <c r="A1192" s="23" t="s">
        <v>1889</v>
      </c>
      <c r="B1192" s="23">
        <v>200000000</v>
      </c>
      <c r="C1192" s="26">
        <v>41913.236192129632</v>
      </c>
      <c r="D1192" s="26">
        <v>41933.543113425927</v>
      </c>
      <c r="E1192" s="26"/>
      <c r="F1192" s="23">
        <v>0</v>
      </c>
      <c r="G1192" s="23">
        <v>1</v>
      </c>
      <c r="H1192" s="23">
        <v>200000000</v>
      </c>
      <c r="I1192" s="23" t="s">
        <v>1890</v>
      </c>
      <c r="J1192" s="23">
        <v>200000001</v>
      </c>
      <c r="K1192" s="23"/>
      <c r="L1192" s="23" t="s">
        <v>1889</v>
      </c>
      <c r="M1192" s="23" t="s">
        <v>1891</v>
      </c>
      <c r="N1192" s="23" t="s">
        <v>1814</v>
      </c>
      <c r="O1192" s="23" t="s">
        <v>1815</v>
      </c>
      <c r="P1192" s="23" t="s">
        <v>2267</v>
      </c>
      <c r="Q1192" s="23"/>
      <c r="R1192" s="26">
        <v>41929.833333333336</v>
      </c>
      <c r="S1192" s="23">
        <v>8053.67</v>
      </c>
      <c r="T1192" s="23" t="s">
        <v>281</v>
      </c>
      <c r="U1192" s="23" t="s">
        <v>283</v>
      </c>
      <c r="V1192" s="23" t="s">
        <v>1698</v>
      </c>
      <c r="W1192" s="23">
        <v>41930</v>
      </c>
      <c r="X1192" s="23" t="s">
        <v>185</v>
      </c>
      <c r="Y1192" s="23">
        <v>8053.67</v>
      </c>
      <c r="Z1192" s="23"/>
      <c r="AA1192" s="23">
        <v>41930</v>
      </c>
      <c r="AB1192" s="23">
        <v>-8053.67</v>
      </c>
    </row>
    <row r="1193" spans="1:28" x14ac:dyDescent="0.25">
      <c r="A1193" s="23" t="s">
        <v>3278</v>
      </c>
      <c r="B1193" s="23">
        <v>200000001</v>
      </c>
      <c r="C1193" s="26">
        <v>41940.563506944447</v>
      </c>
      <c r="D1193" s="26">
        <v>41940.563506944447</v>
      </c>
      <c r="E1193" s="26"/>
      <c r="F1193" s="23">
        <v>0</v>
      </c>
      <c r="G1193" s="23">
        <v>1</v>
      </c>
      <c r="H1193" s="23">
        <v>200000003</v>
      </c>
      <c r="I1193" s="23" t="s">
        <v>3279</v>
      </c>
      <c r="J1193" s="23">
        <v>200000000</v>
      </c>
      <c r="K1193" s="23"/>
      <c r="L1193" s="23" t="s">
        <v>3278</v>
      </c>
      <c r="M1193" s="23" t="s">
        <v>444</v>
      </c>
      <c r="N1193" s="23" t="s">
        <v>3280</v>
      </c>
      <c r="O1193" s="23" t="s">
        <v>3281</v>
      </c>
      <c r="P1193" s="23" t="s">
        <v>3282</v>
      </c>
      <c r="Q1193" s="23"/>
      <c r="R1193" s="26">
        <v>41931.833333333336</v>
      </c>
      <c r="S1193" s="23">
        <v>99000</v>
      </c>
      <c r="T1193" s="23" t="s">
        <v>280</v>
      </c>
      <c r="U1193" s="23" t="s">
        <v>282</v>
      </c>
      <c r="V1193" s="23" t="s">
        <v>1699</v>
      </c>
      <c r="W1193" s="23">
        <v>41932</v>
      </c>
      <c r="X1193" s="23" t="s">
        <v>181</v>
      </c>
      <c r="Y1193" s="23"/>
      <c r="Z1193" s="23">
        <v>99000</v>
      </c>
      <c r="AA1193" s="23">
        <v>41932</v>
      </c>
      <c r="AB1193" s="23">
        <v>99000</v>
      </c>
    </row>
    <row r="1194" spans="1:28" x14ac:dyDescent="0.25">
      <c r="A1194" s="23" t="s">
        <v>2622</v>
      </c>
      <c r="B1194" s="23">
        <v>200000000</v>
      </c>
      <c r="C1194" s="26">
        <v>41935.497569444444</v>
      </c>
      <c r="D1194" s="26">
        <v>41941.571145833332</v>
      </c>
      <c r="E1194" s="26"/>
      <c r="F1194" s="23">
        <v>0</v>
      </c>
      <c r="G1194" s="23">
        <v>1</v>
      </c>
      <c r="H1194" s="23">
        <v>100000000</v>
      </c>
      <c r="I1194" s="23" t="s">
        <v>2623</v>
      </c>
      <c r="J1194" s="23">
        <v>200000001</v>
      </c>
      <c r="K1194" s="23"/>
      <c r="L1194" s="23" t="s">
        <v>2622</v>
      </c>
      <c r="M1194" s="23" t="s">
        <v>2624</v>
      </c>
      <c r="N1194" s="23" t="s">
        <v>2625</v>
      </c>
      <c r="O1194" s="23" t="s">
        <v>2626</v>
      </c>
      <c r="P1194" s="23" t="s">
        <v>2627</v>
      </c>
      <c r="Q1194" s="23"/>
      <c r="R1194" s="26">
        <v>41939.833333333336</v>
      </c>
      <c r="S1194" s="23">
        <v>5553.54</v>
      </c>
      <c r="T1194" s="23" t="s">
        <v>281</v>
      </c>
      <c r="U1194" s="23" t="s">
        <v>283</v>
      </c>
      <c r="V1194" s="23" t="s">
        <v>1701</v>
      </c>
      <c r="W1194" s="23">
        <v>41940</v>
      </c>
      <c r="X1194" s="23" t="s">
        <v>185</v>
      </c>
      <c r="Y1194" s="23">
        <v>5553.54</v>
      </c>
      <c r="Z1194" s="23"/>
      <c r="AA1194" s="23">
        <v>41940</v>
      </c>
      <c r="AB1194" s="23">
        <v>-5553.54</v>
      </c>
    </row>
    <row r="1195" spans="1:28" x14ac:dyDescent="0.25">
      <c r="A1195" s="23" t="s">
        <v>484</v>
      </c>
      <c r="B1195" s="23">
        <v>200000001</v>
      </c>
      <c r="C1195" s="26">
        <v>41857.483923611115</v>
      </c>
      <c r="D1195" s="26">
        <v>41933.569467592592</v>
      </c>
      <c r="E1195" s="26"/>
      <c r="F1195" s="23">
        <v>0</v>
      </c>
      <c r="G1195" s="23">
        <v>1</v>
      </c>
      <c r="H1195" s="23">
        <v>200000003</v>
      </c>
      <c r="I1195" s="23" t="s">
        <v>485</v>
      </c>
      <c r="J1195" s="23">
        <v>200000000</v>
      </c>
      <c r="K1195" s="23"/>
      <c r="L1195" s="23" t="s">
        <v>484</v>
      </c>
      <c r="M1195" s="23" t="s">
        <v>444</v>
      </c>
      <c r="N1195" s="23" t="s">
        <v>674</v>
      </c>
      <c r="O1195" s="23" t="s">
        <v>314</v>
      </c>
      <c r="P1195" s="23" t="s">
        <v>675</v>
      </c>
      <c r="Q1195" s="23"/>
      <c r="R1195" s="26"/>
      <c r="S1195" s="23">
        <v>6230</v>
      </c>
      <c r="T1195" s="23" t="s">
        <v>280</v>
      </c>
      <c r="U1195" s="23" t="s">
        <v>282</v>
      </c>
      <c r="V1195" s="23" t="s">
        <v>1699</v>
      </c>
      <c r="W1195" s="23"/>
      <c r="X1195" s="23" t="s">
        <v>181</v>
      </c>
      <c r="Y1195" s="23"/>
      <c r="Z1195" s="23">
        <v>6230</v>
      </c>
      <c r="AA1195" s="23"/>
      <c r="AB1195" s="23">
        <v>6230</v>
      </c>
    </row>
    <row r="1196" spans="1:28" x14ac:dyDescent="0.25">
      <c r="A1196" s="23" t="s">
        <v>2362</v>
      </c>
      <c r="B1196" s="23">
        <v>200000000</v>
      </c>
      <c r="C1196" s="26">
        <v>41936.267581018517</v>
      </c>
      <c r="D1196" s="26">
        <v>41936.267581018517</v>
      </c>
      <c r="E1196" s="26"/>
      <c r="F1196" s="23">
        <v>0</v>
      </c>
      <c r="G1196" s="23">
        <v>1</v>
      </c>
      <c r="H1196" s="23">
        <v>200000000</v>
      </c>
      <c r="I1196" s="23" t="s">
        <v>2363</v>
      </c>
      <c r="J1196" s="23">
        <v>200000001</v>
      </c>
      <c r="K1196" s="23"/>
      <c r="L1196" s="23" t="s">
        <v>2362</v>
      </c>
      <c r="M1196" s="23" t="s">
        <v>2364</v>
      </c>
      <c r="N1196" s="23" t="s">
        <v>530</v>
      </c>
      <c r="O1196" s="23" t="s">
        <v>293</v>
      </c>
      <c r="P1196" s="23" t="s">
        <v>3316</v>
      </c>
      <c r="Q1196" s="23"/>
      <c r="R1196" s="26">
        <v>41927.833333333336</v>
      </c>
      <c r="S1196" s="23">
        <v>192708.98</v>
      </c>
      <c r="T1196" s="23" t="s">
        <v>281</v>
      </c>
      <c r="U1196" s="23" t="s">
        <v>283</v>
      </c>
      <c r="V1196" s="23" t="s">
        <v>1698</v>
      </c>
      <c r="W1196" s="23">
        <v>41928</v>
      </c>
      <c r="X1196" s="23" t="s">
        <v>185</v>
      </c>
      <c r="Y1196" s="23">
        <v>192708.98</v>
      </c>
      <c r="Z1196" s="23"/>
      <c r="AA1196" s="23">
        <v>41928</v>
      </c>
      <c r="AB1196" s="23">
        <v>-192708.98</v>
      </c>
    </row>
    <row r="1197" spans="1:28" x14ac:dyDescent="0.25">
      <c r="A1197" s="23" t="s">
        <v>2282</v>
      </c>
      <c r="B1197" s="23">
        <v>200000000</v>
      </c>
      <c r="C1197" s="26">
        <v>41914.616215277776</v>
      </c>
      <c r="D1197" s="26">
        <v>41948.230081018519</v>
      </c>
      <c r="E1197" s="26"/>
      <c r="F1197" s="23">
        <v>0</v>
      </c>
      <c r="G1197" s="23">
        <v>1</v>
      </c>
      <c r="H1197" s="23">
        <v>200000003</v>
      </c>
      <c r="I1197" s="23" t="s">
        <v>2283</v>
      </c>
      <c r="J1197" s="23">
        <v>200000001</v>
      </c>
      <c r="K1197" s="23"/>
      <c r="L1197" s="23" t="s">
        <v>2282</v>
      </c>
      <c r="M1197" s="23" t="s">
        <v>2284</v>
      </c>
      <c r="N1197" s="23" t="s">
        <v>1814</v>
      </c>
      <c r="O1197" s="23" t="s">
        <v>1815</v>
      </c>
      <c r="P1197" s="23" t="s">
        <v>2719</v>
      </c>
      <c r="Q1197" s="23"/>
      <c r="R1197" s="26">
        <v>41855.833333333336</v>
      </c>
      <c r="S1197" s="23">
        <v>422063</v>
      </c>
      <c r="T1197" s="23" t="s">
        <v>281</v>
      </c>
      <c r="U1197" s="23" t="s">
        <v>283</v>
      </c>
      <c r="V1197" s="23" t="s">
        <v>1699</v>
      </c>
      <c r="W1197" s="23">
        <v>41856</v>
      </c>
      <c r="X1197" s="23" t="s">
        <v>185</v>
      </c>
      <c r="Y1197" s="23">
        <v>422063</v>
      </c>
      <c r="Z1197" s="23"/>
      <c r="AA1197" s="23">
        <v>41856</v>
      </c>
      <c r="AB1197" s="23">
        <v>-422063</v>
      </c>
    </row>
    <row r="1198" spans="1:28" x14ac:dyDescent="0.25">
      <c r="A1198" s="23" t="s">
        <v>1455</v>
      </c>
      <c r="B1198" s="23">
        <v>200000000</v>
      </c>
      <c r="C1198" s="26">
        <v>41870.526458333334</v>
      </c>
      <c r="D1198" s="26">
        <v>41933.542962962965</v>
      </c>
      <c r="E1198" s="26"/>
      <c r="F1198" s="23">
        <v>0</v>
      </c>
      <c r="G1198" s="23">
        <v>1</v>
      </c>
      <c r="H1198" s="23">
        <v>200000003</v>
      </c>
      <c r="I1198" s="23" t="s">
        <v>1456</v>
      </c>
      <c r="J1198" s="23">
        <v>200000001</v>
      </c>
      <c r="K1198" s="23"/>
      <c r="L1198" s="23" t="s">
        <v>1455</v>
      </c>
      <c r="M1198" s="23" t="s">
        <v>444</v>
      </c>
      <c r="N1198" s="23" t="s">
        <v>395</v>
      </c>
      <c r="O1198" s="23" t="s">
        <v>322</v>
      </c>
      <c r="P1198" s="23" t="s">
        <v>1457</v>
      </c>
      <c r="Q1198" s="23"/>
      <c r="R1198" s="26"/>
      <c r="S1198" s="23">
        <v>1944</v>
      </c>
      <c r="T1198" s="23" t="s">
        <v>281</v>
      </c>
      <c r="U1198" s="23" t="s">
        <v>283</v>
      </c>
      <c r="V1198" s="23" t="s">
        <v>1699</v>
      </c>
      <c r="W1198" s="23"/>
      <c r="X1198" s="23" t="s">
        <v>185</v>
      </c>
      <c r="Y1198" s="23">
        <v>1944</v>
      </c>
      <c r="Z1198" s="23"/>
      <c r="AA1198" s="23"/>
      <c r="AB1198" s="23">
        <v>-1944</v>
      </c>
    </row>
    <row r="1199" spans="1:28" x14ac:dyDescent="0.25">
      <c r="A1199" s="23" t="s">
        <v>633</v>
      </c>
      <c r="B1199" s="23">
        <v>200000000</v>
      </c>
      <c r="C1199" s="26">
        <v>41858.467175925929</v>
      </c>
      <c r="D1199" s="26">
        <v>41933.542997685188</v>
      </c>
      <c r="E1199" s="26"/>
      <c r="F1199" s="23">
        <v>0</v>
      </c>
      <c r="G1199" s="23">
        <v>1</v>
      </c>
      <c r="H1199" s="23">
        <v>200000000</v>
      </c>
      <c r="I1199" s="23" t="s">
        <v>2024</v>
      </c>
      <c r="J1199" s="23">
        <v>200000001</v>
      </c>
      <c r="K1199" s="23"/>
      <c r="L1199" s="23" t="s">
        <v>633</v>
      </c>
      <c r="M1199" s="23" t="s">
        <v>444</v>
      </c>
      <c r="N1199" s="23" t="s">
        <v>395</v>
      </c>
      <c r="O1199" s="23" t="s">
        <v>322</v>
      </c>
      <c r="P1199" s="23" t="s">
        <v>634</v>
      </c>
      <c r="Q1199" s="23"/>
      <c r="R1199" s="26"/>
      <c r="S1199" s="23">
        <v>1426466.62</v>
      </c>
      <c r="T1199" s="23" t="s">
        <v>281</v>
      </c>
      <c r="U1199" s="23" t="s">
        <v>283</v>
      </c>
      <c r="V1199" s="23" t="s">
        <v>1698</v>
      </c>
      <c r="W1199" s="23"/>
      <c r="X1199" s="23" t="s">
        <v>185</v>
      </c>
      <c r="Y1199" s="23">
        <v>1426466.62</v>
      </c>
      <c r="Z1199" s="23"/>
      <c r="AA1199" s="23"/>
      <c r="AB1199" s="23">
        <v>-1426466.62</v>
      </c>
    </row>
    <row r="1200" spans="1:28" x14ac:dyDescent="0.25">
      <c r="A1200" s="23" t="s">
        <v>467</v>
      </c>
      <c r="B1200" s="23">
        <v>200000001</v>
      </c>
      <c r="C1200" s="26">
        <v>41858.604247685187</v>
      </c>
      <c r="D1200" s="26">
        <v>41933.569456018522</v>
      </c>
      <c r="E1200" s="26"/>
      <c r="F1200" s="23">
        <v>0</v>
      </c>
      <c r="G1200" s="23">
        <v>1</v>
      </c>
      <c r="H1200" s="23">
        <v>200000000</v>
      </c>
      <c r="I1200" s="23" t="s">
        <v>468</v>
      </c>
      <c r="J1200" s="23">
        <v>200000000</v>
      </c>
      <c r="K1200" s="23"/>
      <c r="L1200" s="23" t="s">
        <v>467</v>
      </c>
      <c r="M1200" s="23" t="s">
        <v>383</v>
      </c>
      <c r="N1200" s="23" t="s">
        <v>469</v>
      </c>
      <c r="O1200" s="23" t="s">
        <v>279</v>
      </c>
      <c r="P1200" s="23" t="s">
        <v>752</v>
      </c>
      <c r="Q1200" s="23"/>
      <c r="R1200" s="26">
        <v>41879.833333333336</v>
      </c>
      <c r="S1200" s="23">
        <v>17700</v>
      </c>
      <c r="T1200" s="23" t="s">
        <v>280</v>
      </c>
      <c r="U1200" s="23" t="s">
        <v>282</v>
      </c>
      <c r="V1200" s="23" t="s">
        <v>1698</v>
      </c>
      <c r="W1200" s="23">
        <v>41880</v>
      </c>
      <c r="X1200" s="23" t="s">
        <v>181</v>
      </c>
      <c r="Y1200" s="23"/>
      <c r="Z1200" s="23">
        <v>17700</v>
      </c>
      <c r="AA1200" s="23">
        <v>41880</v>
      </c>
      <c r="AB1200" s="23">
        <v>17700</v>
      </c>
    </row>
    <row r="1201" spans="1:28" x14ac:dyDescent="0.25">
      <c r="A1201" s="23" t="s">
        <v>2436</v>
      </c>
      <c r="B1201" s="23">
        <v>200000000</v>
      </c>
      <c r="C1201" s="26">
        <v>41914.603472222225</v>
      </c>
      <c r="D1201" s="26">
        <v>41933.542847222219</v>
      </c>
      <c r="E1201" s="26"/>
      <c r="F1201" s="23">
        <v>0</v>
      </c>
      <c r="G1201" s="23">
        <v>1</v>
      </c>
      <c r="H1201" s="23">
        <v>200000000</v>
      </c>
      <c r="I1201" s="23" t="s">
        <v>2437</v>
      </c>
      <c r="J1201" s="23">
        <v>200000001</v>
      </c>
      <c r="K1201" s="23"/>
      <c r="L1201" s="23" t="s">
        <v>2436</v>
      </c>
      <c r="M1201" s="23" t="s">
        <v>2438</v>
      </c>
      <c r="N1201" s="23" t="s">
        <v>1814</v>
      </c>
      <c r="O1201" s="23" t="s">
        <v>1815</v>
      </c>
      <c r="P1201" s="23" t="s">
        <v>2537</v>
      </c>
      <c r="Q1201" s="23"/>
      <c r="R1201" s="26">
        <v>41820.833333333336</v>
      </c>
      <c r="S1201" s="23">
        <v>74054.77</v>
      </c>
      <c r="T1201" s="23" t="s">
        <v>281</v>
      </c>
      <c r="U1201" s="23" t="s">
        <v>283</v>
      </c>
      <c r="V1201" s="23" t="s">
        <v>1698</v>
      </c>
      <c r="W1201" s="23">
        <v>41821</v>
      </c>
      <c r="X1201" s="23" t="s">
        <v>185</v>
      </c>
      <c r="Y1201" s="23">
        <v>74054.77</v>
      </c>
      <c r="Z1201" s="23"/>
      <c r="AA1201" s="23">
        <v>41821</v>
      </c>
      <c r="AB1201" s="23">
        <v>-74054.77</v>
      </c>
    </row>
    <row r="1202" spans="1:28" x14ac:dyDescent="0.25">
      <c r="A1202" s="23" t="s">
        <v>2057</v>
      </c>
      <c r="B1202" s="23">
        <v>200000001</v>
      </c>
      <c r="C1202" s="26">
        <v>41915.476689814815</v>
      </c>
      <c r="D1202" s="26">
        <v>41933.569328703707</v>
      </c>
      <c r="E1202" s="26"/>
      <c r="F1202" s="23">
        <v>0</v>
      </c>
      <c r="G1202" s="23">
        <v>1</v>
      </c>
      <c r="H1202" s="23">
        <v>200000003</v>
      </c>
      <c r="I1202" s="23" t="s">
        <v>2058</v>
      </c>
      <c r="J1202" s="23">
        <v>200000000</v>
      </c>
      <c r="K1202" s="23"/>
      <c r="L1202" s="23" t="s">
        <v>2057</v>
      </c>
      <c r="M1202" s="23" t="s">
        <v>444</v>
      </c>
      <c r="N1202" s="23" t="s">
        <v>2059</v>
      </c>
      <c r="O1202" s="23" t="s">
        <v>2060</v>
      </c>
      <c r="P1202" s="23" t="s">
        <v>2061</v>
      </c>
      <c r="Q1202" s="23"/>
      <c r="R1202" s="26">
        <v>41892.833333333336</v>
      </c>
      <c r="S1202" s="23">
        <v>25350</v>
      </c>
      <c r="T1202" s="23" t="s">
        <v>280</v>
      </c>
      <c r="U1202" s="23" t="s">
        <v>282</v>
      </c>
      <c r="V1202" s="23" t="s">
        <v>1699</v>
      </c>
      <c r="W1202" s="23">
        <v>41893</v>
      </c>
      <c r="X1202" s="23" t="s">
        <v>181</v>
      </c>
      <c r="Y1202" s="23"/>
      <c r="Z1202" s="23">
        <v>25350</v>
      </c>
      <c r="AA1202" s="23">
        <v>41893</v>
      </c>
      <c r="AB1202" s="23">
        <v>25350</v>
      </c>
    </row>
    <row r="1203" spans="1:28" x14ac:dyDescent="0.25">
      <c r="A1203" s="23" t="s">
        <v>754</v>
      </c>
      <c r="B1203" s="23">
        <v>200000002</v>
      </c>
      <c r="C1203" s="26">
        <v>41914.626446759263</v>
      </c>
      <c r="D1203" s="26">
        <v>41933.569548611114</v>
      </c>
      <c r="E1203" s="26"/>
      <c r="F1203" s="23">
        <v>0</v>
      </c>
      <c r="G1203" s="23">
        <v>1</v>
      </c>
      <c r="H1203" s="23">
        <v>200000003</v>
      </c>
      <c r="I1203" s="23" t="s">
        <v>2103</v>
      </c>
      <c r="J1203" s="23">
        <v>200000001</v>
      </c>
      <c r="K1203" s="23"/>
      <c r="L1203" s="23" t="s">
        <v>754</v>
      </c>
      <c r="M1203" s="23" t="s">
        <v>755</v>
      </c>
      <c r="N1203" s="23" t="s">
        <v>1727</v>
      </c>
      <c r="O1203" s="23" t="s">
        <v>1728</v>
      </c>
      <c r="P1203" s="23" t="s">
        <v>2104</v>
      </c>
      <c r="Q1203" s="23"/>
      <c r="R1203" s="26">
        <v>41914.833333333336</v>
      </c>
      <c r="S1203" s="23">
        <v>12000</v>
      </c>
      <c r="T1203" s="23" t="s">
        <v>281</v>
      </c>
      <c r="U1203" s="23" t="s">
        <v>3593</v>
      </c>
      <c r="V1203" s="23" t="s">
        <v>1699</v>
      </c>
      <c r="W1203" s="23">
        <v>41915</v>
      </c>
      <c r="X1203" s="23" t="s">
        <v>274</v>
      </c>
      <c r="Y1203" s="23">
        <v>12000</v>
      </c>
      <c r="Z1203" s="23"/>
      <c r="AA1203" s="23">
        <v>41915</v>
      </c>
      <c r="AB1203" s="23">
        <v>-12000</v>
      </c>
    </row>
    <row r="1204" spans="1:28" x14ac:dyDescent="0.25">
      <c r="A1204" s="23" t="s">
        <v>1480</v>
      </c>
      <c r="B1204" s="23">
        <v>200000000</v>
      </c>
      <c r="C1204" s="26">
        <v>41870.317025462966</v>
      </c>
      <c r="D1204" s="26">
        <v>41933.542986111112</v>
      </c>
      <c r="E1204" s="26"/>
      <c r="F1204" s="23">
        <v>0</v>
      </c>
      <c r="G1204" s="23">
        <v>1</v>
      </c>
      <c r="H1204" s="23">
        <v>100000000</v>
      </c>
      <c r="I1204" s="23" t="s">
        <v>1481</v>
      </c>
      <c r="J1204" s="23">
        <v>200000001</v>
      </c>
      <c r="K1204" s="23"/>
      <c r="L1204" s="23" t="s">
        <v>1480</v>
      </c>
      <c r="M1204" s="23" t="s">
        <v>444</v>
      </c>
      <c r="N1204" s="23" t="s">
        <v>1654</v>
      </c>
      <c r="O1204" s="23" t="s">
        <v>1655</v>
      </c>
      <c r="P1204" s="23" t="s">
        <v>1656</v>
      </c>
      <c r="Q1204" s="23"/>
      <c r="R1204" s="26">
        <v>41787.833333333336</v>
      </c>
      <c r="S1204" s="23">
        <v>59075</v>
      </c>
      <c r="T1204" s="23" t="s">
        <v>281</v>
      </c>
      <c r="U1204" s="23" t="s">
        <v>283</v>
      </c>
      <c r="V1204" s="23" t="s">
        <v>1701</v>
      </c>
      <c r="W1204" s="23">
        <v>41788</v>
      </c>
      <c r="X1204" s="23" t="s">
        <v>185</v>
      </c>
      <c r="Y1204" s="23">
        <v>59075</v>
      </c>
      <c r="Z1204" s="23"/>
      <c r="AA1204" s="23">
        <v>41788</v>
      </c>
      <c r="AB1204" s="23">
        <v>-59075</v>
      </c>
    </row>
    <row r="1205" spans="1:28" x14ac:dyDescent="0.25">
      <c r="A1205" s="23" t="s">
        <v>2922</v>
      </c>
      <c r="B1205" s="23">
        <v>200000001</v>
      </c>
      <c r="C1205" s="26">
        <v>41936.43209490741</v>
      </c>
      <c r="D1205" s="26">
        <v>41936.43209490741</v>
      </c>
      <c r="E1205" s="26"/>
      <c r="F1205" s="23">
        <v>0</v>
      </c>
      <c r="G1205" s="23">
        <v>1</v>
      </c>
      <c r="H1205" s="23">
        <v>100000000</v>
      </c>
      <c r="I1205" s="23"/>
      <c r="J1205" s="23">
        <v>200000000</v>
      </c>
      <c r="K1205" s="23"/>
      <c r="L1205" s="23" t="s">
        <v>2922</v>
      </c>
      <c r="M1205" s="23" t="s">
        <v>2183</v>
      </c>
      <c r="N1205" s="23" t="s">
        <v>3243</v>
      </c>
      <c r="O1205" s="23" t="s">
        <v>3244</v>
      </c>
      <c r="P1205" s="23" t="s">
        <v>3245</v>
      </c>
      <c r="Q1205" s="23"/>
      <c r="R1205" s="26">
        <v>41942.833333333336</v>
      </c>
      <c r="S1205" s="23">
        <v>15140</v>
      </c>
      <c r="T1205" s="23" t="s">
        <v>280</v>
      </c>
      <c r="U1205" s="23" t="s">
        <v>282</v>
      </c>
      <c r="V1205" s="23" t="s">
        <v>1701</v>
      </c>
      <c r="W1205" s="23">
        <v>41943</v>
      </c>
      <c r="X1205" s="23" t="s">
        <v>181</v>
      </c>
      <c r="Y1205" s="23"/>
      <c r="Z1205" s="23">
        <v>15140</v>
      </c>
      <c r="AA1205" s="23">
        <v>41943</v>
      </c>
      <c r="AB1205" s="23">
        <v>15140</v>
      </c>
    </row>
    <row r="1206" spans="1:28" x14ac:dyDescent="0.25">
      <c r="A1206" s="23" t="s">
        <v>386</v>
      </c>
      <c r="B1206" s="23">
        <v>200000001</v>
      </c>
      <c r="C1206" s="26">
        <v>41827.532581018517</v>
      </c>
      <c r="D1206" s="26">
        <v>41933.569675925923</v>
      </c>
      <c r="E1206" s="26"/>
      <c r="F1206" s="23">
        <v>0</v>
      </c>
      <c r="G1206" s="23">
        <v>1</v>
      </c>
      <c r="H1206" s="23">
        <v>200000000</v>
      </c>
      <c r="I1206" s="23" t="s">
        <v>422</v>
      </c>
      <c r="J1206" s="23">
        <v>200000000</v>
      </c>
      <c r="K1206" s="23"/>
      <c r="L1206" s="23" t="s">
        <v>386</v>
      </c>
      <c r="M1206" s="23" t="s">
        <v>383</v>
      </c>
      <c r="N1206" s="23" t="s">
        <v>387</v>
      </c>
      <c r="O1206" s="23" t="s">
        <v>258</v>
      </c>
      <c r="P1206" s="23" t="s">
        <v>487</v>
      </c>
      <c r="Q1206" s="23"/>
      <c r="R1206" s="26">
        <v>41865.833333333336</v>
      </c>
      <c r="S1206" s="23">
        <v>69384</v>
      </c>
      <c r="T1206" s="23" t="s">
        <v>280</v>
      </c>
      <c r="U1206" s="23" t="s">
        <v>282</v>
      </c>
      <c r="V1206" s="23" t="s">
        <v>1698</v>
      </c>
      <c r="W1206" s="23">
        <v>41866</v>
      </c>
      <c r="X1206" s="23" t="s">
        <v>181</v>
      </c>
      <c r="Y1206" s="23"/>
      <c r="Z1206" s="23">
        <v>69384</v>
      </c>
      <c r="AA1206" s="23">
        <v>41866</v>
      </c>
      <c r="AB1206" s="23">
        <v>69384</v>
      </c>
    </row>
    <row r="1207" spans="1:28" x14ac:dyDescent="0.25">
      <c r="A1207" s="23" t="s">
        <v>1297</v>
      </c>
      <c r="B1207" s="23">
        <v>200000001</v>
      </c>
      <c r="C1207" s="26">
        <v>41871.430659722224</v>
      </c>
      <c r="D1207" s="26">
        <v>41933.569421296299</v>
      </c>
      <c r="E1207" s="26"/>
      <c r="F1207" s="23">
        <v>0</v>
      </c>
      <c r="G1207" s="23">
        <v>1</v>
      </c>
      <c r="H1207" s="23">
        <v>200000000</v>
      </c>
      <c r="I1207" s="23" t="s">
        <v>1298</v>
      </c>
      <c r="J1207" s="23">
        <v>200000000</v>
      </c>
      <c r="K1207" s="23"/>
      <c r="L1207" s="23" t="s">
        <v>1297</v>
      </c>
      <c r="M1207" s="23" t="s">
        <v>90</v>
      </c>
      <c r="N1207" s="23" t="s">
        <v>1299</v>
      </c>
      <c r="O1207" s="23" t="s">
        <v>1300</v>
      </c>
      <c r="P1207" s="23" t="s">
        <v>1301</v>
      </c>
      <c r="Q1207" s="23"/>
      <c r="R1207" s="26"/>
      <c r="S1207" s="23">
        <v>16460</v>
      </c>
      <c r="T1207" s="23" t="s">
        <v>280</v>
      </c>
      <c r="U1207" s="23" t="s">
        <v>282</v>
      </c>
      <c r="V1207" s="23" t="s">
        <v>1698</v>
      </c>
      <c r="W1207" s="23"/>
      <c r="X1207" s="23" t="s">
        <v>181</v>
      </c>
      <c r="Y1207" s="23"/>
      <c r="Z1207" s="23">
        <v>16460</v>
      </c>
      <c r="AA1207" s="23"/>
      <c r="AB1207" s="23">
        <v>16460</v>
      </c>
    </row>
    <row r="1208" spans="1:28" x14ac:dyDescent="0.25">
      <c r="A1208" s="23" t="s">
        <v>960</v>
      </c>
      <c r="B1208" s="23">
        <v>200000001</v>
      </c>
      <c r="C1208" s="26">
        <v>41866.5158912037</v>
      </c>
      <c r="D1208" s="26">
        <v>41933.569444444445</v>
      </c>
      <c r="E1208" s="26"/>
      <c r="F1208" s="23">
        <v>0</v>
      </c>
      <c r="G1208" s="23">
        <v>1</v>
      </c>
      <c r="H1208" s="23">
        <v>200000003</v>
      </c>
      <c r="I1208" s="23" t="s">
        <v>961</v>
      </c>
      <c r="J1208" s="23">
        <v>200000000</v>
      </c>
      <c r="K1208" s="23"/>
      <c r="L1208" s="23" t="s">
        <v>960</v>
      </c>
      <c r="M1208" s="23" t="s">
        <v>444</v>
      </c>
      <c r="N1208" s="23" t="s">
        <v>991</v>
      </c>
      <c r="O1208" s="23" t="s">
        <v>992</v>
      </c>
      <c r="P1208" s="23" t="s">
        <v>993</v>
      </c>
      <c r="Q1208" s="23"/>
      <c r="R1208" s="26"/>
      <c r="S1208" s="23">
        <v>51098</v>
      </c>
      <c r="T1208" s="23" t="s">
        <v>280</v>
      </c>
      <c r="U1208" s="23" t="s">
        <v>282</v>
      </c>
      <c r="V1208" s="23" t="s">
        <v>1699</v>
      </c>
      <c r="W1208" s="23"/>
      <c r="X1208" s="23" t="s">
        <v>181</v>
      </c>
      <c r="Y1208" s="23"/>
      <c r="Z1208" s="23">
        <v>51098</v>
      </c>
      <c r="AA1208" s="23"/>
      <c r="AB1208" s="23">
        <v>51098</v>
      </c>
    </row>
    <row r="1209" spans="1:28" x14ac:dyDescent="0.25">
      <c r="A1209" s="23" t="s">
        <v>2348</v>
      </c>
      <c r="B1209" s="23">
        <v>200000001</v>
      </c>
      <c r="C1209" s="26">
        <v>41915.492094907408</v>
      </c>
      <c r="D1209" s="26">
        <v>41933.569328703707</v>
      </c>
      <c r="E1209" s="26"/>
      <c r="F1209" s="23">
        <v>0</v>
      </c>
      <c r="G1209" s="23">
        <v>1</v>
      </c>
      <c r="H1209" s="23">
        <v>100000000</v>
      </c>
      <c r="I1209" s="23" t="s">
        <v>2349</v>
      </c>
      <c r="J1209" s="23">
        <v>200000000</v>
      </c>
      <c r="K1209" s="23"/>
      <c r="L1209" s="23" t="s">
        <v>2348</v>
      </c>
      <c r="M1209" s="23" t="s">
        <v>444</v>
      </c>
      <c r="N1209" s="23" t="s">
        <v>2350</v>
      </c>
      <c r="O1209" s="23" t="s">
        <v>2351</v>
      </c>
      <c r="P1209" s="23" t="s">
        <v>2352</v>
      </c>
      <c r="Q1209" s="23"/>
      <c r="R1209" s="26">
        <v>41903.833333333336</v>
      </c>
      <c r="S1209" s="23">
        <v>52000</v>
      </c>
      <c r="T1209" s="23" t="s">
        <v>280</v>
      </c>
      <c r="U1209" s="23" t="s">
        <v>282</v>
      </c>
      <c r="V1209" s="23" t="s">
        <v>1701</v>
      </c>
      <c r="W1209" s="23">
        <v>41904</v>
      </c>
      <c r="X1209" s="23" t="s">
        <v>181</v>
      </c>
      <c r="Y1209" s="23"/>
      <c r="Z1209" s="23">
        <v>52000</v>
      </c>
      <c r="AA1209" s="23">
        <v>41904</v>
      </c>
      <c r="AB1209" s="23">
        <v>52000</v>
      </c>
    </row>
    <row r="1210" spans="1:28" x14ac:dyDescent="0.25">
      <c r="A1210" s="23" t="s">
        <v>1720</v>
      </c>
      <c r="B1210" s="23">
        <v>200000000</v>
      </c>
      <c r="C1210" s="26">
        <v>41894.329432870371</v>
      </c>
      <c r="D1210" s="26">
        <v>41933.542893518519</v>
      </c>
      <c r="E1210" s="26"/>
      <c r="F1210" s="23">
        <v>0</v>
      </c>
      <c r="G1210" s="23">
        <v>1</v>
      </c>
      <c r="H1210" s="23">
        <v>100000000</v>
      </c>
      <c r="I1210" s="23" t="s">
        <v>1721</v>
      </c>
      <c r="J1210" s="23">
        <v>200000001</v>
      </c>
      <c r="K1210" s="23"/>
      <c r="L1210" s="23" t="s">
        <v>1720</v>
      </c>
      <c r="M1210" s="23" t="s">
        <v>1722</v>
      </c>
      <c r="N1210" s="23" t="s">
        <v>1814</v>
      </c>
      <c r="O1210" s="23" t="s">
        <v>1815</v>
      </c>
      <c r="P1210" s="23" t="s">
        <v>2098</v>
      </c>
      <c r="Q1210" s="23"/>
      <c r="R1210" s="26">
        <v>41893.833333333336</v>
      </c>
      <c r="S1210" s="23">
        <v>21599.24</v>
      </c>
      <c r="T1210" s="23" t="s">
        <v>281</v>
      </c>
      <c r="U1210" s="23" t="s">
        <v>283</v>
      </c>
      <c r="V1210" s="23" t="s">
        <v>1701</v>
      </c>
      <c r="W1210" s="23">
        <v>41894</v>
      </c>
      <c r="X1210" s="23" t="s">
        <v>185</v>
      </c>
      <c r="Y1210" s="23">
        <v>21599.24</v>
      </c>
      <c r="Z1210" s="23"/>
      <c r="AA1210" s="23">
        <v>41894</v>
      </c>
      <c r="AB1210" s="23">
        <v>-21599.24</v>
      </c>
    </row>
    <row r="1211" spans="1:28" x14ac:dyDescent="0.25">
      <c r="A1211" s="23" t="s">
        <v>2646</v>
      </c>
      <c r="B1211" s="23">
        <v>200000000</v>
      </c>
      <c r="C1211" s="26">
        <v>41928.414490740739</v>
      </c>
      <c r="D1211" s="26">
        <v>41933.542824074073</v>
      </c>
      <c r="E1211" s="26"/>
      <c r="F1211" s="23">
        <v>0</v>
      </c>
      <c r="G1211" s="23">
        <v>1</v>
      </c>
      <c r="H1211" s="23">
        <v>200000000</v>
      </c>
      <c r="I1211" s="23" t="s">
        <v>2647</v>
      </c>
      <c r="J1211" s="23">
        <v>200000001</v>
      </c>
      <c r="K1211" s="23"/>
      <c r="L1211" s="23" t="s">
        <v>2646</v>
      </c>
      <c r="M1211" s="23" t="s">
        <v>2648</v>
      </c>
      <c r="N1211" s="23" t="s">
        <v>1814</v>
      </c>
      <c r="O1211" s="23" t="s">
        <v>1815</v>
      </c>
      <c r="P1211" s="23" t="s">
        <v>2649</v>
      </c>
      <c r="Q1211" s="23"/>
      <c r="R1211" s="26">
        <v>41938.833333333336</v>
      </c>
      <c r="S1211" s="23">
        <v>75709.820000000007</v>
      </c>
      <c r="T1211" s="23" t="s">
        <v>281</v>
      </c>
      <c r="U1211" s="23" t="s">
        <v>283</v>
      </c>
      <c r="V1211" s="23" t="s">
        <v>1698</v>
      </c>
      <c r="W1211" s="23">
        <v>41939</v>
      </c>
      <c r="X1211" s="23" t="s">
        <v>185</v>
      </c>
      <c r="Y1211" s="23">
        <v>75709.820000000007</v>
      </c>
      <c r="Z1211" s="23"/>
      <c r="AA1211" s="23">
        <v>41939</v>
      </c>
      <c r="AB1211" s="23">
        <v>-75709.820000000007</v>
      </c>
    </row>
    <row r="1212" spans="1:28" x14ac:dyDescent="0.25">
      <c r="A1212" s="23" t="s">
        <v>707</v>
      </c>
      <c r="B1212" s="23">
        <v>200000001</v>
      </c>
      <c r="C1212" s="26">
        <v>41857.307685185187</v>
      </c>
      <c r="D1212" s="26">
        <v>41933.569467592592</v>
      </c>
      <c r="E1212" s="26"/>
      <c r="F1212" s="23">
        <v>0</v>
      </c>
      <c r="G1212" s="23">
        <v>1</v>
      </c>
      <c r="H1212" s="23">
        <v>100000000</v>
      </c>
      <c r="I1212" s="23" t="s">
        <v>708</v>
      </c>
      <c r="J1212" s="23">
        <v>200000000</v>
      </c>
      <c r="K1212" s="23"/>
      <c r="L1212" s="23" t="s">
        <v>707</v>
      </c>
      <c r="M1212" s="23" t="s">
        <v>657</v>
      </c>
      <c r="N1212" s="23" t="s">
        <v>709</v>
      </c>
      <c r="O1212" s="23" t="s">
        <v>291</v>
      </c>
      <c r="P1212" s="23" t="s">
        <v>753</v>
      </c>
      <c r="Q1212" s="23">
        <v>100</v>
      </c>
      <c r="R1212" s="26">
        <v>41806.833333333336</v>
      </c>
      <c r="S1212" s="23">
        <v>27832</v>
      </c>
      <c r="T1212" s="23" t="s">
        <v>280</v>
      </c>
      <c r="U1212" s="23" t="s">
        <v>282</v>
      </c>
      <c r="V1212" s="23" t="s">
        <v>1701</v>
      </c>
      <c r="W1212" s="23">
        <v>41807</v>
      </c>
      <c r="X1212" s="23" t="s">
        <v>181</v>
      </c>
      <c r="Y1212" s="23"/>
      <c r="Z1212" s="23">
        <v>27832</v>
      </c>
      <c r="AA1212" s="23">
        <v>41807</v>
      </c>
      <c r="AB1212" s="23">
        <v>27832</v>
      </c>
    </row>
    <row r="1213" spans="1:28" x14ac:dyDescent="0.25">
      <c r="A1213" s="23" t="s">
        <v>1381</v>
      </c>
      <c r="B1213" s="23">
        <v>200000001</v>
      </c>
      <c r="C1213" s="26">
        <v>41871.247025462966</v>
      </c>
      <c r="D1213" s="26">
        <v>41933.569421296299</v>
      </c>
      <c r="E1213" s="26"/>
      <c r="F1213" s="23">
        <v>0</v>
      </c>
      <c r="G1213" s="23">
        <v>1</v>
      </c>
      <c r="H1213" s="23">
        <v>200000000</v>
      </c>
      <c r="I1213" s="23" t="s">
        <v>1382</v>
      </c>
      <c r="J1213" s="23">
        <v>200000000</v>
      </c>
      <c r="K1213" s="23"/>
      <c r="L1213" s="23" t="s">
        <v>1381</v>
      </c>
      <c r="M1213" s="23" t="s">
        <v>444</v>
      </c>
      <c r="N1213" s="23" t="s">
        <v>1383</v>
      </c>
      <c r="O1213" s="23" t="s">
        <v>1384</v>
      </c>
      <c r="P1213" s="23" t="s">
        <v>1385</v>
      </c>
      <c r="Q1213" s="23"/>
      <c r="R1213" s="26"/>
      <c r="S1213" s="23">
        <v>39950</v>
      </c>
      <c r="T1213" s="23" t="s">
        <v>280</v>
      </c>
      <c r="U1213" s="23" t="s">
        <v>282</v>
      </c>
      <c r="V1213" s="23" t="s">
        <v>1698</v>
      </c>
      <c r="W1213" s="23"/>
      <c r="X1213" s="23" t="s">
        <v>181</v>
      </c>
      <c r="Y1213" s="23"/>
      <c r="Z1213" s="23">
        <v>39950</v>
      </c>
      <c r="AA1213" s="23"/>
      <c r="AB1213" s="23">
        <v>39950</v>
      </c>
    </row>
    <row r="1214" spans="1:28" x14ac:dyDescent="0.25">
      <c r="A1214" s="23" t="s">
        <v>1212</v>
      </c>
      <c r="B1214" s="23">
        <v>200000000</v>
      </c>
      <c r="C1214" s="26">
        <v>41870.499143518522</v>
      </c>
      <c r="D1214" s="26">
        <v>41933.542962962965</v>
      </c>
      <c r="E1214" s="26"/>
      <c r="F1214" s="23">
        <v>0</v>
      </c>
      <c r="G1214" s="23">
        <v>1</v>
      </c>
      <c r="H1214" s="23">
        <v>200000003</v>
      </c>
      <c r="I1214" s="23" t="s">
        <v>1213</v>
      </c>
      <c r="J1214" s="23">
        <v>200000001</v>
      </c>
      <c r="K1214" s="23"/>
      <c r="L1214" s="23" t="s">
        <v>1212</v>
      </c>
      <c r="M1214" s="23" t="s">
        <v>444</v>
      </c>
      <c r="N1214" s="23" t="s">
        <v>1214</v>
      </c>
      <c r="O1214" s="23" t="s">
        <v>1215</v>
      </c>
      <c r="P1214" s="23" t="s">
        <v>1216</v>
      </c>
      <c r="Q1214" s="23"/>
      <c r="R1214" s="26"/>
      <c r="S1214" s="23">
        <v>8619</v>
      </c>
      <c r="T1214" s="23" t="s">
        <v>281</v>
      </c>
      <c r="U1214" s="23" t="s">
        <v>283</v>
      </c>
      <c r="V1214" s="23" t="s">
        <v>1699</v>
      </c>
      <c r="W1214" s="23"/>
      <c r="X1214" s="23" t="s">
        <v>185</v>
      </c>
      <c r="Y1214" s="23">
        <v>8619</v>
      </c>
      <c r="Z1214" s="23"/>
      <c r="AA1214" s="23"/>
      <c r="AB1214" s="23">
        <v>-8619</v>
      </c>
    </row>
    <row r="1215" spans="1:28" x14ac:dyDescent="0.25">
      <c r="A1215" s="23" t="s">
        <v>1803</v>
      </c>
      <c r="B1215" s="23">
        <v>200000001</v>
      </c>
      <c r="C1215" s="26">
        <v>41913.598946759259</v>
      </c>
      <c r="D1215" s="26">
        <v>41933.569386574076</v>
      </c>
      <c r="E1215" s="26"/>
      <c r="F1215" s="23">
        <v>0</v>
      </c>
      <c r="G1215" s="23">
        <v>1</v>
      </c>
      <c r="H1215" s="23">
        <v>200000000</v>
      </c>
      <c r="I1215" s="23" t="s">
        <v>1104</v>
      </c>
      <c r="J1215" s="23">
        <v>200000000</v>
      </c>
      <c r="K1215" s="23"/>
      <c r="L1215" s="23" t="s">
        <v>1803</v>
      </c>
      <c r="M1215" s="23" t="s">
        <v>1804</v>
      </c>
      <c r="N1215" s="23" t="s">
        <v>554</v>
      </c>
      <c r="O1215" s="23" t="s">
        <v>257</v>
      </c>
      <c r="P1215" s="23" t="s">
        <v>1805</v>
      </c>
      <c r="Q1215" s="23"/>
      <c r="R1215" s="26">
        <v>41890.833333333336</v>
      </c>
      <c r="S1215" s="23">
        <v>95692.5</v>
      </c>
      <c r="T1215" s="23" t="s">
        <v>280</v>
      </c>
      <c r="U1215" s="23" t="s">
        <v>282</v>
      </c>
      <c r="V1215" s="23" t="s">
        <v>1698</v>
      </c>
      <c r="W1215" s="23">
        <v>41891</v>
      </c>
      <c r="X1215" s="23" t="s">
        <v>181</v>
      </c>
      <c r="Y1215" s="23"/>
      <c r="Z1215" s="23">
        <v>95692.5</v>
      </c>
      <c r="AA1215" s="23">
        <v>41891</v>
      </c>
      <c r="AB1215" s="23">
        <v>95692.5</v>
      </c>
    </row>
    <row r="1216" spans="1:28" x14ac:dyDescent="0.25">
      <c r="A1216" s="23" t="s">
        <v>1135</v>
      </c>
      <c r="B1216" s="23">
        <v>200000001</v>
      </c>
      <c r="C1216" s="26">
        <v>41872.538993055554</v>
      </c>
      <c r="D1216" s="26">
        <v>41933.569409722222</v>
      </c>
      <c r="E1216" s="26"/>
      <c r="F1216" s="23">
        <v>0</v>
      </c>
      <c r="G1216" s="23">
        <v>1</v>
      </c>
      <c r="H1216" s="23">
        <v>200000000</v>
      </c>
      <c r="I1216" s="23" t="s">
        <v>1136</v>
      </c>
      <c r="J1216" s="23">
        <v>200000000</v>
      </c>
      <c r="K1216" s="23"/>
      <c r="L1216" s="23" t="s">
        <v>1135</v>
      </c>
      <c r="M1216" s="23" t="s">
        <v>1137</v>
      </c>
      <c r="N1216" s="23" t="s">
        <v>1240</v>
      </c>
      <c r="O1216" s="23" t="s">
        <v>1241</v>
      </c>
      <c r="P1216" s="23" t="s">
        <v>1242</v>
      </c>
      <c r="Q1216" s="23"/>
      <c r="R1216" s="26"/>
      <c r="S1216" s="23">
        <v>25500</v>
      </c>
      <c r="T1216" s="23" t="s">
        <v>280</v>
      </c>
      <c r="U1216" s="23" t="s">
        <v>282</v>
      </c>
      <c r="V1216" s="23" t="s">
        <v>1698</v>
      </c>
      <c r="W1216" s="23"/>
      <c r="X1216" s="23" t="s">
        <v>181</v>
      </c>
      <c r="Y1216" s="23"/>
      <c r="Z1216" s="23">
        <v>25500</v>
      </c>
      <c r="AA1216" s="23"/>
      <c r="AB1216" s="23">
        <v>25500</v>
      </c>
    </row>
    <row r="1217" spans="1:28" x14ac:dyDescent="0.25">
      <c r="A1217" s="23" t="s">
        <v>1313</v>
      </c>
      <c r="B1217" s="23">
        <v>200000001</v>
      </c>
      <c r="C1217" s="26">
        <v>41872.51363425926</v>
      </c>
      <c r="D1217" s="26">
        <v>41933.569791666669</v>
      </c>
      <c r="E1217" s="26"/>
      <c r="F1217" s="23">
        <v>0</v>
      </c>
      <c r="G1217" s="23">
        <v>1</v>
      </c>
      <c r="H1217" s="23">
        <v>200000004</v>
      </c>
      <c r="I1217" s="23" t="s">
        <v>2847</v>
      </c>
      <c r="J1217" s="23">
        <v>200000000</v>
      </c>
      <c r="K1217" s="23"/>
      <c r="L1217" s="23" t="s">
        <v>1313</v>
      </c>
      <c r="M1217" s="23" t="s">
        <v>1314</v>
      </c>
      <c r="N1217" s="23" t="s">
        <v>1315</v>
      </c>
      <c r="O1217" s="23" t="s">
        <v>1316</v>
      </c>
      <c r="P1217" s="23" t="s">
        <v>1317</v>
      </c>
      <c r="Q1217" s="23"/>
      <c r="R1217" s="26">
        <v>41871.833333333336</v>
      </c>
      <c r="S1217" s="23">
        <v>111118.95</v>
      </c>
      <c r="T1217" s="23" t="s">
        <v>280</v>
      </c>
      <c r="U1217" s="23" t="s">
        <v>282</v>
      </c>
      <c r="V1217" s="23" t="s">
        <v>1700</v>
      </c>
      <c r="W1217" s="23">
        <v>41872</v>
      </c>
      <c r="X1217" s="23" t="s">
        <v>181</v>
      </c>
      <c r="Y1217" s="23"/>
      <c r="Z1217" s="23">
        <v>111118.95</v>
      </c>
      <c r="AA1217" s="23">
        <v>41872</v>
      </c>
      <c r="AB1217" s="23">
        <v>111118.95</v>
      </c>
    </row>
    <row r="1218" spans="1:28" x14ac:dyDescent="0.25">
      <c r="A1218" s="23" t="s">
        <v>1912</v>
      </c>
      <c r="B1218" s="23">
        <v>200000000</v>
      </c>
      <c r="C1218" s="26">
        <v>41915.505706018521</v>
      </c>
      <c r="D1218" s="26">
        <v>41948.275405092594</v>
      </c>
      <c r="E1218" s="26"/>
      <c r="F1218" s="23">
        <v>0</v>
      </c>
      <c r="G1218" s="23">
        <v>1</v>
      </c>
      <c r="H1218" s="23">
        <v>200000000</v>
      </c>
      <c r="I1218" s="23" t="s">
        <v>1913</v>
      </c>
      <c r="J1218" s="23">
        <v>200000001</v>
      </c>
      <c r="K1218" s="23"/>
      <c r="L1218" s="23" t="s">
        <v>1912</v>
      </c>
      <c r="M1218" s="23" t="s">
        <v>1914</v>
      </c>
      <c r="N1218" s="23" t="s">
        <v>395</v>
      </c>
      <c r="O1218" s="23" t="s">
        <v>322</v>
      </c>
      <c r="P1218" s="23" t="s">
        <v>2737</v>
      </c>
      <c r="Q1218" s="23"/>
      <c r="R1218" s="26">
        <v>41911.833333333336</v>
      </c>
      <c r="S1218" s="23">
        <v>615130</v>
      </c>
      <c r="T1218" s="23" t="s">
        <v>281</v>
      </c>
      <c r="U1218" s="23" t="s">
        <v>283</v>
      </c>
      <c r="V1218" s="23" t="s">
        <v>1698</v>
      </c>
      <c r="W1218" s="23">
        <v>41912</v>
      </c>
      <c r="X1218" s="23" t="s">
        <v>185</v>
      </c>
      <c r="Y1218" s="23">
        <v>615130</v>
      </c>
      <c r="Z1218" s="23"/>
      <c r="AA1218" s="23">
        <v>41912</v>
      </c>
      <c r="AB1218" s="23">
        <v>-615130</v>
      </c>
    </row>
    <row r="1219" spans="1:28" x14ac:dyDescent="0.25">
      <c r="A1219" s="23" t="s">
        <v>2995</v>
      </c>
      <c r="B1219" s="23">
        <v>200000000</v>
      </c>
      <c r="C1219" s="26">
        <v>41954.30914351852</v>
      </c>
      <c r="D1219" s="26">
        <v>41954.30914351852</v>
      </c>
      <c r="E1219" s="26"/>
      <c r="F1219" s="23">
        <v>0</v>
      </c>
      <c r="G1219" s="23">
        <v>1</v>
      </c>
      <c r="H1219" s="23">
        <v>100000000</v>
      </c>
      <c r="I1219" s="23" t="s">
        <v>2996</v>
      </c>
      <c r="J1219" s="23">
        <v>200000001</v>
      </c>
      <c r="K1219" s="23"/>
      <c r="L1219" s="23" t="s">
        <v>2995</v>
      </c>
      <c r="M1219" s="23" t="s">
        <v>1036</v>
      </c>
      <c r="N1219" s="23" t="s">
        <v>530</v>
      </c>
      <c r="O1219" s="23" t="s">
        <v>293</v>
      </c>
      <c r="P1219" s="23" t="s">
        <v>3092</v>
      </c>
      <c r="Q1219" s="23"/>
      <c r="R1219" s="26">
        <v>41976.833333333336</v>
      </c>
      <c r="S1219" s="23">
        <v>6857.9</v>
      </c>
      <c r="T1219" s="23" t="s">
        <v>281</v>
      </c>
      <c r="U1219" s="23" t="s">
        <v>283</v>
      </c>
      <c r="V1219" s="23" t="s">
        <v>1701</v>
      </c>
      <c r="W1219" s="23">
        <v>41977</v>
      </c>
      <c r="X1219" s="23" t="s">
        <v>185</v>
      </c>
      <c r="Y1219" s="23">
        <v>6857.9</v>
      </c>
      <c r="Z1219" s="23"/>
      <c r="AA1219" s="23">
        <v>41977</v>
      </c>
      <c r="AB1219" s="23">
        <v>-6857.9</v>
      </c>
    </row>
    <row r="1220" spans="1:28" x14ac:dyDescent="0.25">
      <c r="A1220" s="23" t="s">
        <v>1232</v>
      </c>
      <c r="B1220" s="23">
        <v>200000001</v>
      </c>
      <c r="C1220" s="26">
        <v>41871.31722222222</v>
      </c>
      <c r="D1220" s="26">
        <v>41933.569421296299</v>
      </c>
      <c r="E1220" s="26"/>
      <c r="F1220" s="23">
        <v>0</v>
      </c>
      <c r="G1220" s="23">
        <v>1</v>
      </c>
      <c r="H1220" s="23">
        <v>200000003</v>
      </c>
      <c r="I1220" s="23" t="s">
        <v>1233</v>
      </c>
      <c r="J1220" s="23">
        <v>200000000</v>
      </c>
      <c r="K1220" s="23"/>
      <c r="L1220" s="23" t="s">
        <v>1232</v>
      </c>
      <c r="M1220" s="23" t="s">
        <v>444</v>
      </c>
      <c r="N1220" s="23" t="s">
        <v>870</v>
      </c>
      <c r="O1220" s="23" t="s">
        <v>306</v>
      </c>
      <c r="P1220" s="23" t="s">
        <v>1243</v>
      </c>
      <c r="Q1220" s="23"/>
      <c r="R1220" s="26"/>
      <c r="S1220" s="23">
        <v>332370</v>
      </c>
      <c r="T1220" s="23" t="s">
        <v>280</v>
      </c>
      <c r="U1220" s="23" t="s">
        <v>282</v>
      </c>
      <c r="V1220" s="23" t="s">
        <v>1699</v>
      </c>
      <c r="W1220" s="23"/>
      <c r="X1220" s="23" t="s">
        <v>181</v>
      </c>
      <c r="Y1220" s="23"/>
      <c r="Z1220" s="23">
        <v>332370</v>
      </c>
      <c r="AA1220" s="23"/>
      <c r="AB1220" s="23">
        <v>332370</v>
      </c>
    </row>
    <row r="1221" spans="1:28" x14ac:dyDescent="0.25">
      <c r="A1221" s="23" t="s">
        <v>1783</v>
      </c>
      <c r="B1221" s="23">
        <v>200000000</v>
      </c>
      <c r="C1221" s="26">
        <v>41926.516585648147</v>
      </c>
      <c r="D1221" s="26">
        <v>41933.542824074073</v>
      </c>
      <c r="E1221" s="26"/>
      <c r="F1221" s="23">
        <v>0</v>
      </c>
      <c r="G1221" s="23">
        <v>1</v>
      </c>
      <c r="H1221" s="23">
        <v>200000003</v>
      </c>
      <c r="I1221" s="23" t="s">
        <v>1117</v>
      </c>
      <c r="J1221" s="23">
        <v>200000001</v>
      </c>
      <c r="K1221" s="23"/>
      <c r="L1221" s="23" t="s">
        <v>1783</v>
      </c>
      <c r="M1221" s="23" t="s">
        <v>1784</v>
      </c>
      <c r="N1221" s="23" t="s">
        <v>977</v>
      </c>
      <c r="O1221" s="23" t="s">
        <v>978</v>
      </c>
      <c r="P1221" s="23" t="s">
        <v>1785</v>
      </c>
      <c r="Q1221" s="23"/>
      <c r="R1221" s="26">
        <v>41834.833333333336</v>
      </c>
      <c r="S1221" s="23">
        <v>0</v>
      </c>
      <c r="T1221" s="23" t="s">
        <v>281</v>
      </c>
      <c r="U1221" s="23" t="s">
        <v>283</v>
      </c>
      <c r="V1221" s="23" t="s">
        <v>1699</v>
      </c>
      <c r="W1221" s="23">
        <v>41835</v>
      </c>
      <c r="X1221" s="23" t="s">
        <v>185</v>
      </c>
      <c r="Y1221" s="23">
        <v>0</v>
      </c>
      <c r="Z1221" s="23"/>
      <c r="AA1221" s="23">
        <v>41835</v>
      </c>
      <c r="AB1221" s="23">
        <v>0</v>
      </c>
    </row>
    <row r="1222" spans="1:28" x14ac:dyDescent="0.25">
      <c r="A1222" s="23" t="s">
        <v>2067</v>
      </c>
      <c r="B1222" s="23">
        <v>200000000</v>
      </c>
      <c r="C1222" s="26">
        <v>41919.284074074072</v>
      </c>
      <c r="D1222" s="26">
        <v>41949.351921296293</v>
      </c>
      <c r="E1222" s="26"/>
      <c r="F1222" s="23">
        <v>0</v>
      </c>
      <c r="G1222" s="23">
        <v>1</v>
      </c>
      <c r="H1222" s="23">
        <v>200000003</v>
      </c>
      <c r="I1222" s="23" t="s">
        <v>2068</v>
      </c>
      <c r="J1222" s="23">
        <v>200000001</v>
      </c>
      <c r="K1222" s="23"/>
      <c r="L1222" s="23" t="s">
        <v>2067</v>
      </c>
      <c r="M1222" s="23" t="s">
        <v>607</v>
      </c>
      <c r="N1222" s="23" t="s">
        <v>1834</v>
      </c>
      <c r="O1222" s="23" t="s">
        <v>1835</v>
      </c>
      <c r="P1222" s="23" t="s">
        <v>2069</v>
      </c>
      <c r="Q1222" s="23"/>
      <c r="R1222" s="26">
        <v>41987.833333333336</v>
      </c>
      <c r="S1222" s="23">
        <v>125918</v>
      </c>
      <c r="T1222" s="23" t="s">
        <v>281</v>
      </c>
      <c r="U1222" s="23" t="s">
        <v>283</v>
      </c>
      <c r="V1222" s="23" t="s">
        <v>1699</v>
      </c>
      <c r="W1222" s="23">
        <v>41988</v>
      </c>
      <c r="X1222" s="23" t="s">
        <v>185</v>
      </c>
      <c r="Y1222" s="23">
        <v>125918</v>
      </c>
      <c r="Z1222" s="23"/>
      <c r="AA1222" s="23">
        <v>41988</v>
      </c>
      <c r="AB1222" s="23">
        <v>-125918</v>
      </c>
    </row>
    <row r="1223" spans="1:28" x14ac:dyDescent="0.25">
      <c r="A1223" s="23" t="s">
        <v>500</v>
      </c>
      <c r="B1223" s="23">
        <v>200000001</v>
      </c>
      <c r="C1223" s="26">
        <v>41827.481053240743</v>
      </c>
      <c r="D1223" s="26">
        <v>41933.569710648146</v>
      </c>
      <c r="E1223" s="26"/>
      <c r="F1223" s="23">
        <v>0</v>
      </c>
      <c r="G1223" s="23">
        <v>1</v>
      </c>
      <c r="H1223" s="23">
        <v>200000000</v>
      </c>
      <c r="I1223" s="23" t="s">
        <v>1921</v>
      </c>
      <c r="J1223" s="23">
        <v>200000000</v>
      </c>
      <c r="K1223" s="23"/>
      <c r="L1223" s="23" t="s">
        <v>500</v>
      </c>
      <c r="M1223" s="23" t="s">
        <v>383</v>
      </c>
      <c r="N1223" s="23" t="s">
        <v>501</v>
      </c>
      <c r="O1223" s="23" t="s">
        <v>260</v>
      </c>
      <c r="P1223" s="23" t="s">
        <v>800</v>
      </c>
      <c r="Q1223" s="23"/>
      <c r="R1223" s="26">
        <v>41970.833333333336</v>
      </c>
      <c r="S1223" s="23">
        <v>16000</v>
      </c>
      <c r="T1223" s="23" t="s">
        <v>280</v>
      </c>
      <c r="U1223" s="23" t="s">
        <v>282</v>
      </c>
      <c r="V1223" s="23" t="s">
        <v>1698</v>
      </c>
      <c r="W1223" s="23">
        <v>41971</v>
      </c>
      <c r="X1223" s="23" t="s">
        <v>181</v>
      </c>
      <c r="Y1223" s="23"/>
      <c r="Z1223" s="23">
        <v>16000</v>
      </c>
      <c r="AA1223" s="23">
        <v>41971</v>
      </c>
      <c r="AB1223" s="23">
        <v>16000</v>
      </c>
    </row>
    <row r="1224" spans="1:28" x14ac:dyDescent="0.25">
      <c r="A1224" s="23" t="s">
        <v>3347</v>
      </c>
      <c r="B1224" s="23">
        <v>200000000</v>
      </c>
      <c r="C1224" s="26">
        <v>41950.571145833332</v>
      </c>
      <c r="D1224" s="26">
        <v>41950.571145833332</v>
      </c>
      <c r="E1224" s="26"/>
      <c r="F1224" s="23">
        <v>0</v>
      </c>
      <c r="G1224" s="23">
        <v>1</v>
      </c>
      <c r="H1224" s="23">
        <v>100000000</v>
      </c>
      <c r="I1224" s="23" t="s">
        <v>3348</v>
      </c>
      <c r="J1224" s="23">
        <v>200000001</v>
      </c>
      <c r="K1224" s="23"/>
      <c r="L1224" s="23" t="s">
        <v>3347</v>
      </c>
      <c r="M1224" s="23" t="s">
        <v>3349</v>
      </c>
      <c r="N1224" s="23" t="s">
        <v>530</v>
      </c>
      <c r="O1224" s="23" t="s">
        <v>293</v>
      </c>
      <c r="P1224" s="23" t="s">
        <v>3350</v>
      </c>
      <c r="Q1224" s="23"/>
      <c r="R1224" s="26">
        <v>41941.833333333336</v>
      </c>
      <c r="S1224" s="23">
        <v>40776.22</v>
      </c>
      <c r="T1224" s="23" t="s">
        <v>281</v>
      </c>
      <c r="U1224" s="23" t="s">
        <v>283</v>
      </c>
      <c r="V1224" s="23" t="s">
        <v>1701</v>
      </c>
      <c r="W1224" s="23">
        <v>41942</v>
      </c>
      <c r="X1224" s="23" t="s">
        <v>185</v>
      </c>
      <c r="Y1224" s="23">
        <v>40776.22</v>
      </c>
      <c r="Z1224" s="23"/>
      <c r="AA1224" s="23">
        <v>41942</v>
      </c>
      <c r="AB1224" s="23">
        <v>-40776.22</v>
      </c>
    </row>
    <row r="1225" spans="1:28" x14ac:dyDescent="0.25">
      <c r="A1225" s="23" t="s">
        <v>2759</v>
      </c>
      <c r="B1225" s="23">
        <v>200000000</v>
      </c>
      <c r="C1225" s="26">
        <v>41911.466412037036</v>
      </c>
      <c r="D1225" s="26">
        <v>41936.296863425923</v>
      </c>
      <c r="E1225" s="26"/>
      <c r="F1225" s="23">
        <v>0</v>
      </c>
      <c r="G1225" s="23">
        <v>1</v>
      </c>
      <c r="H1225" s="23">
        <v>200000003</v>
      </c>
      <c r="I1225" s="23" t="s">
        <v>2760</v>
      </c>
      <c r="J1225" s="23">
        <v>200000001</v>
      </c>
      <c r="K1225" s="23"/>
      <c r="L1225" s="23" t="s">
        <v>2759</v>
      </c>
      <c r="M1225" s="23" t="s">
        <v>2761</v>
      </c>
      <c r="N1225" s="23" t="s">
        <v>395</v>
      </c>
      <c r="O1225" s="23" t="s">
        <v>322</v>
      </c>
      <c r="P1225" s="23" t="s">
        <v>2777</v>
      </c>
      <c r="Q1225" s="23"/>
      <c r="R1225" s="26">
        <v>41953.833333333336</v>
      </c>
      <c r="S1225" s="23">
        <v>5093</v>
      </c>
      <c r="T1225" s="23" t="s">
        <v>281</v>
      </c>
      <c r="U1225" s="23" t="s">
        <v>283</v>
      </c>
      <c r="V1225" s="23" t="s">
        <v>1699</v>
      </c>
      <c r="W1225" s="23">
        <v>41954</v>
      </c>
      <c r="X1225" s="23" t="s">
        <v>185</v>
      </c>
      <c r="Y1225" s="23">
        <v>5093</v>
      </c>
      <c r="Z1225" s="23"/>
      <c r="AA1225" s="23">
        <v>41954</v>
      </c>
      <c r="AB1225" s="23">
        <v>-5093</v>
      </c>
    </row>
    <row r="1226" spans="1:28" x14ac:dyDescent="0.25">
      <c r="A1226" s="23" t="s">
        <v>1306</v>
      </c>
      <c r="B1226" s="23">
        <v>200000001</v>
      </c>
      <c r="C1226" s="26">
        <v>41870.505844907406</v>
      </c>
      <c r="D1226" s="26">
        <v>41933.569432870368</v>
      </c>
      <c r="E1226" s="26"/>
      <c r="F1226" s="23">
        <v>0</v>
      </c>
      <c r="G1226" s="23">
        <v>1</v>
      </c>
      <c r="H1226" s="23">
        <v>200000000</v>
      </c>
      <c r="I1226" s="23" t="s">
        <v>1307</v>
      </c>
      <c r="J1226" s="23">
        <v>200000000</v>
      </c>
      <c r="K1226" s="23"/>
      <c r="L1226" s="23" t="s">
        <v>1306</v>
      </c>
      <c r="M1226" s="23" t="s">
        <v>1308</v>
      </c>
      <c r="N1226" s="23" t="s">
        <v>946</v>
      </c>
      <c r="O1226" s="23" t="s">
        <v>947</v>
      </c>
      <c r="P1226" s="23" t="s">
        <v>1629</v>
      </c>
      <c r="Q1226" s="23"/>
      <c r="R1226" s="26">
        <v>41702.833333333336</v>
      </c>
      <c r="S1226" s="23">
        <v>1202216.24</v>
      </c>
      <c r="T1226" s="23" t="s">
        <v>280</v>
      </c>
      <c r="U1226" s="23" t="s">
        <v>282</v>
      </c>
      <c r="V1226" s="23" t="s">
        <v>1698</v>
      </c>
      <c r="W1226" s="23">
        <v>41703</v>
      </c>
      <c r="X1226" s="23" t="s">
        <v>181</v>
      </c>
      <c r="Y1226" s="23"/>
      <c r="Z1226" s="23">
        <v>1202216.24</v>
      </c>
      <c r="AA1226" s="23">
        <v>41703</v>
      </c>
      <c r="AB1226" s="23">
        <v>1202216.24</v>
      </c>
    </row>
    <row r="1227" spans="1:28" x14ac:dyDescent="0.25">
      <c r="A1227" s="23" t="s">
        <v>648</v>
      </c>
      <c r="B1227" s="23">
        <v>200000000</v>
      </c>
      <c r="C1227" s="26">
        <v>41850.410046296296</v>
      </c>
      <c r="D1227" s="26">
        <v>41933.543043981481</v>
      </c>
      <c r="E1227" s="26"/>
      <c r="F1227" s="23">
        <v>0</v>
      </c>
      <c r="G1227" s="23">
        <v>1</v>
      </c>
      <c r="H1227" s="23">
        <v>200000003</v>
      </c>
      <c r="I1227" s="23" t="s">
        <v>905</v>
      </c>
      <c r="J1227" s="23">
        <v>200000001</v>
      </c>
      <c r="K1227" s="23"/>
      <c r="L1227" s="23" t="s">
        <v>648</v>
      </c>
      <c r="M1227" s="23" t="s">
        <v>649</v>
      </c>
      <c r="N1227" s="23" t="s">
        <v>650</v>
      </c>
      <c r="O1227" s="23" t="s">
        <v>313</v>
      </c>
      <c r="P1227" s="23" t="s">
        <v>906</v>
      </c>
      <c r="Q1227" s="23"/>
      <c r="R1227" s="26">
        <v>41871.833333333336</v>
      </c>
      <c r="S1227" s="23">
        <v>46374</v>
      </c>
      <c r="T1227" s="23" t="s">
        <v>281</v>
      </c>
      <c r="U1227" s="23" t="s">
        <v>283</v>
      </c>
      <c r="V1227" s="23" t="s">
        <v>1699</v>
      </c>
      <c r="W1227" s="23">
        <v>41872</v>
      </c>
      <c r="X1227" s="23" t="s">
        <v>185</v>
      </c>
      <c r="Y1227" s="23">
        <v>46374</v>
      </c>
      <c r="Z1227" s="23"/>
      <c r="AA1227" s="23">
        <v>41872</v>
      </c>
      <c r="AB1227" s="23">
        <v>-46374</v>
      </c>
    </row>
    <row r="1228" spans="1:28" x14ac:dyDescent="0.25">
      <c r="A1228" s="23" t="s">
        <v>655</v>
      </c>
      <c r="B1228" s="23">
        <v>200000001</v>
      </c>
      <c r="C1228" s="26">
        <v>41824.350219907406</v>
      </c>
      <c r="D1228" s="26">
        <v>41956.569374999999</v>
      </c>
      <c r="E1228" s="26"/>
      <c r="F1228" s="23">
        <v>0</v>
      </c>
      <c r="G1228" s="23">
        <v>1</v>
      </c>
      <c r="H1228" s="23">
        <v>200000000</v>
      </c>
      <c r="I1228" s="23" t="s">
        <v>656</v>
      </c>
      <c r="J1228" s="23">
        <v>200000000</v>
      </c>
      <c r="K1228" s="23"/>
      <c r="L1228" s="23" t="s">
        <v>655</v>
      </c>
      <c r="M1228" s="23" t="s">
        <v>657</v>
      </c>
      <c r="N1228" s="23" t="s">
        <v>525</v>
      </c>
      <c r="O1228" s="23" t="s">
        <v>332</v>
      </c>
      <c r="P1228" s="23" t="s">
        <v>658</v>
      </c>
      <c r="Q1228" s="23"/>
      <c r="R1228" s="26">
        <v>41814.833333333336</v>
      </c>
      <c r="S1228" s="23">
        <v>20020</v>
      </c>
      <c r="T1228" s="23" t="s">
        <v>280</v>
      </c>
      <c r="U1228" s="23" t="s">
        <v>282</v>
      </c>
      <c r="V1228" s="23" t="s">
        <v>1698</v>
      </c>
      <c r="W1228" s="23">
        <v>41815</v>
      </c>
      <c r="X1228" s="23" t="s">
        <v>181</v>
      </c>
      <c r="Y1228" s="23"/>
      <c r="Z1228" s="23">
        <v>20020</v>
      </c>
      <c r="AA1228" s="23">
        <v>41815</v>
      </c>
      <c r="AB1228" s="23">
        <v>20020</v>
      </c>
    </row>
    <row r="1229" spans="1:28" x14ac:dyDescent="0.25">
      <c r="A1229" s="23" t="s">
        <v>767</v>
      </c>
      <c r="B1229" s="23">
        <v>200000000</v>
      </c>
      <c r="C1229" s="26">
        <v>41852.438784722224</v>
      </c>
      <c r="D1229" s="26">
        <v>41933.543020833335</v>
      </c>
      <c r="E1229" s="26"/>
      <c r="F1229" s="23">
        <v>0</v>
      </c>
      <c r="G1229" s="23">
        <v>1</v>
      </c>
      <c r="H1229" s="23">
        <v>100000000</v>
      </c>
      <c r="I1229" s="23" t="s">
        <v>768</v>
      </c>
      <c r="J1229" s="23">
        <v>200000001</v>
      </c>
      <c r="K1229" s="23"/>
      <c r="L1229" s="23" t="s">
        <v>767</v>
      </c>
      <c r="M1229" s="23" t="s">
        <v>769</v>
      </c>
      <c r="N1229" s="23" t="s">
        <v>770</v>
      </c>
      <c r="O1229" s="23" t="s">
        <v>289</v>
      </c>
      <c r="P1229" s="23" t="s">
        <v>929</v>
      </c>
      <c r="Q1229" s="23"/>
      <c r="R1229" s="26">
        <v>41815.833333333336</v>
      </c>
      <c r="S1229" s="23">
        <v>25983.599999999999</v>
      </c>
      <c r="T1229" s="23" t="s">
        <v>281</v>
      </c>
      <c r="U1229" s="23" t="s">
        <v>283</v>
      </c>
      <c r="V1229" s="23" t="s">
        <v>1701</v>
      </c>
      <c r="W1229" s="23">
        <v>41816</v>
      </c>
      <c r="X1229" s="23" t="s">
        <v>185</v>
      </c>
      <c r="Y1229" s="23">
        <v>25983.599999999999</v>
      </c>
      <c r="Z1229" s="23"/>
      <c r="AA1229" s="23">
        <v>41816</v>
      </c>
      <c r="AB1229" s="23">
        <v>-25983.599999999999</v>
      </c>
    </row>
    <row r="1230" spans="1:28" x14ac:dyDescent="0.25">
      <c r="A1230" s="23" t="s">
        <v>1009</v>
      </c>
      <c r="B1230" s="23">
        <v>200000001</v>
      </c>
      <c r="C1230" s="26">
        <v>41866.306956018518</v>
      </c>
      <c r="D1230" s="26">
        <v>41933.569444444445</v>
      </c>
      <c r="E1230" s="26"/>
      <c r="F1230" s="23">
        <v>0</v>
      </c>
      <c r="G1230" s="23">
        <v>1</v>
      </c>
      <c r="H1230" s="23">
        <v>200000001</v>
      </c>
      <c r="I1230" s="23"/>
      <c r="J1230" s="23">
        <v>200000000</v>
      </c>
      <c r="K1230" s="23"/>
      <c r="L1230" s="23" t="s">
        <v>1009</v>
      </c>
      <c r="M1230" s="23" t="s">
        <v>1010</v>
      </c>
      <c r="N1230" s="23" t="s">
        <v>698</v>
      </c>
      <c r="O1230" s="23" t="s">
        <v>288</v>
      </c>
      <c r="P1230" s="23" t="s">
        <v>1011</v>
      </c>
      <c r="Q1230" s="23"/>
      <c r="R1230" s="26">
        <v>41869.833333333336</v>
      </c>
      <c r="S1230" s="23">
        <v>20000</v>
      </c>
      <c r="T1230" s="23" t="s">
        <v>280</v>
      </c>
      <c r="U1230" s="23" t="s">
        <v>282</v>
      </c>
      <c r="V1230" s="23" t="s">
        <v>1702</v>
      </c>
      <c r="W1230" s="23">
        <v>41870</v>
      </c>
      <c r="X1230" s="23" t="s">
        <v>181</v>
      </c>
      <c r="Y1230" s="23"/>
      <c r="Z1230" s="23">
        <v>20000</v>
      </c>
      <c r="AA1230" s="23">
        <v>41870</v>
      </c>
      <c r="AB1230" s="23">
        <v>20000</v>
      </c>
    </row>
    <row r="1231" spans="1:28" x14ac:dyDescent="0.25">
      <c r="A1231" s="23" t="s">
        <v>1866</v>
      </c>
      <c r="B1231" s="23">
        <v>200000000</v>
      </c>
      <c r="C1231" s="26">
        <v>41914.500902777778</v>
      </c>
      <c r="D1231" s="26">
        <v>41956.562418981484</v>
      </c>
      <c r="E1231" s="26"/>
      <c r="F1231" s="23">
        <v>0</v>
      </c>
      <c r="G1231" s="23">
        <v>1</v>
      </c>
      <c r="H1231" s="23">
        <v>200000003</v>
      </c>
      <c r="I1231" s="23" t="s">
        <v>1867</v>
      </c>
      <c r="J1231" s="23">
        <v>200000001</v>
      </c>
      <c r="K1231" s="23"/>
      <c r="L1231" s="23" t="s">
        <v>1866</v>
      </c>
      <c r="M1231" s="23" t="s">
        <v>1868</v>
      </c>
      <c r="N1231" s="23" t="s">
        <v>395</v>
      </c>
      <c r="O1231" s="23" t="s">
        <v>322</v>
      </c>
      <c r="P1231" s="23" t="s">
        <v>2134</v>
      </c>
      <c r="Q1231" s="23"/>
      <c r="R1231" s="26">
        <v>41770.833333333336</v>
      </c>
      <c r="S1231" s="23">
        <v>16562.7</v>
      </c>
      <c r="T1231" s="23" t="s">
        <v>281</v>
      </c>
      <c r="U1231" s="23" t="s">
        <v>283</v>
      </c>
      <c r="V1231" s="23" t="s">
        <v>1699</v>
      </c>
      <c r="W1231" s="23">
        <v>41771</v>
      </c>
      <c r="X1231" s="23" t="s">
        <v>185</v>
      </c>
      <c r="Y1231" s="23">
        <v>16562.7</v>
      </c>
      <c r="Z1231" s="23"/>
      <c r="AA1231" s="23">
        <v>41771</v>
      </c>
      <c r="AB1231" s="23">
        <v>-16562.7</v>
      </c>
    </row>
    <row r="1232" spans="1:28" x14ac:dyDescent="0.25">
      <c r="A1232" s="23" t="s">
        <v>2993</v>
      </c>
      <c r="B1232" s="23">
        <v>200000001</v>
      </c>
      <c r="C1232" s="26">
        <v>41943.272141203706</v>
      </c>
      <c r="D1232" s="26">
        <v>41943.272141203706</v>
      </c>
      <c r="E1232" s="26"/>
      <c r="F1232" s="23">
        <v>0</v>
      </c>
      <c r="G1232" s="23">
        <v>1</v>
      </c>
      <c r="H1232" s="23">
        <v>200000003</v>
      </c>
      <c r="I1232" s="23" t="s">
        <v>1955</v>
      </c>
      <c r="J1232" s="23">
        <v>200000000</v>
      </c>
      <c r="K1232" s="23"/>
      <c r="L1232" s="23" t="s">
        <v>2993</v>
      </c>
      <c r="M1232" s="23" t="s">
        <v>1426</v>
      </c>
      <c r="N1232" s="23" t="s">
        <v>977</v>
      </c>
      <c r="O1232" s="23" t="s">
        <v>978</v>
      </c>
      <c r="P1232" s="23" t="s">
        <v>2994</v>
      </c>
      <c r="Q1232" s="23"/>
      <c r="R1232" s="26">
        <v>41955.833333333336</v>
      </c>
      <c r="S1232" s="23">
        <v>20020.39</v>
      </c>
      <c r="T1232" s="23" t="s">
        <v>280</v>
      </c>
      <c r="U1232" s="23" t="s">
        <v>282</v>
      </c>
      <c r="V1232" s="23" t="s">
        <v>1699</v>
      </c>
      <c r="W1232" s="23">
        <v>41956</v>
      </c>
      <c r="X1232" s="23" t="s">
        <v>181</v>
      </c>
      <c r="Y1232" s="23"/>
      <c r="Z1232" s="23">
        <v>20020.39</v>
      </c>
      <c r="AA1232" s="23">
        <v>41956</v>
      </c>
      <c r="AB1232" s="23">
        <v>20020.39</v>
      </c>
    </row>
    <row r="1233" spans="1:28" x14ac:dyDescent="0.25">
      <c r="A1233" s="23" t="s">
        <v>2151</v>
      </c>
      <c r="B1233" s="23">
        <v>200000000</v>
      </c>
      <c r="C1233" s="26">
        <v>41914.567199074074</v>
      </c>
      <c r="D1233" s="26">
        <v>41933.542847222219</v>
      </c>
      <c r="E1233" s="26"/>
      <c r="F1233" s="23">
        <v>0</v>
      </c>
      <c r="G1233" s="23">
        <v>1</v>
      </c>
      <c r="H1233" s="23">
        <v>200000000</v>
      </c>
      <c r="I1233" s="23" t="s">
        <v>2152</v>
      </c>
      <c r="J1233" s="23">
        <v>200000001</v>
      </c>
      <c r="K1233" s="23"/>
      <c r="L1233" s="23" t="s">
        <v>2151</v>
      </c>
      <c r="M1233" s="23" t="s">
        <v>2153</v>
      </c>
      <c r="N1233" s="23" t="s">
        <v>1814</v>
      </c>
      <c r="O1233" s="23" t="s">
        <v>1815</v>
      </c>
      <c r="P1233" s="23" t="s">
        <v>2318</v>
      </c>
      <c r="Q1233" s="23"/>
      <c r="R1233" s="26">
        <v>41819.833333333336</v>
      </c>
      <c r="S1233" s="23">
        <v>407348.64</v>
      </c>
      <c r="T1233" s="23" t="s">
        <v>281</v>
      </c>
      <c r="U1233" s="23" t="s">
        <v>283</v>
      </c>
      <c r="V1233" s="23" t="s">
        <v>1698</v>
      </c>
      <c r="W1233" s="23">
        <v>41820</v>
      </c>
      <c r="X1233" s="23" t="s">
        <v>185</v>
      </c>
      <c r="Y1233" s="23">
        <v>407348.64</v>
      </c>
      <c r="Z1233" s="23"/>
      <c r="AA1233" s="23">
        <v>41820</v>
      </c>
      <c r="AB1233" s="23">
        <v>-407348.64</v>
      </c>
    </row>
    <row r="1234" spans="1:28" x14ac:dyDescent="0.25">
      <c r="A1234" s="23" t="s">
        <v>371</v>
      </c>
      <c r="B1234" s="23">
        <v>200000001</v>
      </c>
      <c r="C1234" s="26">
        <v>41809.497106481482</v>
      </c>
      <c r="D1234" s="26">
        <v>41933.569502314815</v>
      </c>
      <c r="E1234" s="26"/>
      <c r="F1234" s="23">
        <v>0</v>
      </c>
      <c r="G1234" s="23">
        <v>1</v>
      </c>
      <c r="H1234" s="23">
        <v>200000000</v>
      </c>
      <c r="I1234" s="23" t="s">
        <v>2231</v>
      </c>
      <c r="J1234" s="23">
        <v>200000000</v>
      </c>
      <c r="K1234" s="23"/>
      <c r="L1234" s="23" t="s">
        <v>371</v>
      </c>
      <c r="M1234" s="23" t="s">
        <v>372</v>
      </c>
      <c r="N1234" s="23" t="s">
        <v>373</v>
      </c>
      <c r="O1234" s="23" t="s">
        <v>337</v>
      </c>
      <c r="P1234" s="23" t="s">
        <v>374</v>
      </c>
      <c r="Q1234" s="23"/>
      <c r="R1234" s="26">
        <v>41849.833333333336</v>
      </c>
      <c r="S1234" s="23">
        <v>92729</v>
      </c>
      <c r="T1234" s="23" t="s">
        <v>280</v>
      </c>
      <c r="U1234" s="23" t="s">
        <v>282</v>
      </c>
      <c r="V1234" s="23" t="s">
        <v>1698</v>
      </c>
      <c r="W1234" s="23">
        <v>41850</v>
      </c>
      <c r="X1234" s="23" t="s">
        <v>181</v>
      </c>
      <c r="Y1234" s="23"/>
      <c r="Z1234" s="23">
        <v>92729</v>
      </c>
      <c r="AA1234" s="23">
        <v>41850</v>
      </c>
      <c r="AB1234" s="23">
        <v>92729</v>
      </c>
    </row>
    <row r="1235" spans="1:28" x14ac:dyDescent="0.25">
      <c r="A1235" s="23" t="s">
        <v>488</v>
      </c>
      <c r="B1235" s="23">
        <v>200000000</v>
      </c>
      <c r="C1235" s="26">
        <v>41824.333356481482</v>
      </c>
      <c r="D1235" s="26">
        <v>41933.54314814815</v>
      </c>
      <c r="E1235" s="26"/>
      <c r="F1235" s="23">
        <v>0</v>
      </c>
      <c r="G1235" s="23">
        <v>1</v>
      </c>
      <c r="H1235" s="23">
        <v>200000000</v>
      </c>
      <c r="I1235" s="23" t="s">
        <v>1963</v>
      </c>
      <c r="J1235" s="23">
        <v>200000001</v>
      </c>
      <c r="K1235" s="23"/>
      <c r="L1235" s="23" t="s">
        <v>488</v>
      </c>
      <c r="M1235" s="23" t="s">
        <v>489</v>
      </c>
      <c r="N1235" s="23" t="s">
        <v>823</v>
      </c>
      <c r="O1235" s="23" t="s">
        <v>340</v>
      </c>
      <c r="P1235" s="23" t="s">
        <v>824</v>
      </c>
      <c r="Q1235" s="23"/>
      <c r="R1235" s="26">
        <v>41826.833333333336</v>
      </c>
      <c r="S1235" s="23">
        <v>243000</v>
      </c>
      <c r="T1235" s="23" t="s">
        <v>281</v>
      </c>
      <c r="U1235" s="23" t="s">
        <v>283</v>
      </c>
      <c r="V1235" s="23" t="s">
        <v>1698</v>
      </c>
      <c r="W1235" s="23">
        <v>41827</v>
      </c>
      <c r="X1235" s="23" t="s">
        <v>185</v>
      </c>
      <c r="Y1235" s="23">
        <v>243000</v>
      </c>
      <c r="Z1235" s="23"/>
      <c r="AA1235" s="23">
        <v>41827</v>
      </c>
      <c r="AB1235" s="23">
        <v>-243000</v>
      </c>
    </row>
    <row r="1236" spans="1:28" x14ac:dyDescent="0.25">
      <c r="A1236" s="23" t="s">
        <v>3307</v>
      </c>
      <c r="B1236" s="23">
        <v>200000000</v>
      </c>
      <c r="C1236" s="26">
        <v>41954.487523148149</v>
      </c>
      <c r="D1236" s="26">
        <v>41954.487523148149</v>
      </c>
      <c r="E1236" s="26"/>
      <c r="F1236" s="23">
        <v>0</v>
      </c>
      <c r="G1236" s="23">
        <v>1</v>
      </c>
      <c r="H1236" s="23">
        <v>200000003</v>
      </c>
      <c r="I1236" s="23" t="s">
        <v>3378</v>
      </c>
      <c r="J1236" s="23">
        <v>200000001</v>
      </c>
      <c r="K1236" s="23"/>
      <c r="L1236" s="23" t="s">
        <v>3307</v>
      </c>
      <c r="M1236" s="23" t="s">
        <v>3308</v>
      </c>
      <c r="N1236" s="23" t="s">
        <v>395</v>
      </c>
      <c r="O1236" s="23" t="s">
        <v>322</v>
      </c>
      <c r="P1236" s="23" t="s">
        <v>3379</v>
      </c>
      <c r="Q1236" s="23"/>
      <c r="R1236" s="26">
        <v>41995.833333333336</v>
      </c>
      <c r="S1236" s="23">
        <v>780</v>
      </c>
      <c r="T1236" s="23" t="s">
        <v>281</v>
      </c>
      <c r="U1236" s="23" t="s">
        <v>283</v>
      </c>
      <c r="V1236" s="23" t="s">
        <v>1699</v>
      </c>
      <c r="W1236" s="23">
        <v>41996</v>
      </c>
      <c r="X1236" s="23" t="s">
        <v>185</v>
      </c>
      <c r="Y1236" s="23">
        <v>780</v>
      </c>
      <c r="Z1236" s="23"/>
      <c r="AA1236" s="23">
        <v>41996</v>
      </c>
      <c r="AB1236" s="23">
        <v>-780</v>
      </c>
    </row>
    <row r="1237" spans="1:28" x14ac:dyDescent="0.25">
      <c r="A1237" s="23" t="s">
        <v>3174</v>
      </c>
      <c r="B1237" s="23">
        <v>200000001</v>
      </c>
      <c r="C1237" s="26">
        <v>41936.386840277781</v>
      </c>
      <c r="D1237" s="26">
        <v>41936.386840277781</v>
      </c>
      <c r="E1237" s="26"/>
      <c r="F1237" s="23">
        <v>0</v>
      </c>
      <c r="G1237" s="23">
        <v>1</v>
      </c>
      <c r="H1237" s="23">
        <v>200000000</v>
      </c>
      <c r="I1237" s="23" t="s">
        <v>3175</v>
      </c>
      <c r="J1237" s="23">
        <v>200000000</v>
      </c>
      <c r="K1237" s="23"/>
      <c r="L1237" s="23" t="s">
        <v>3174</v>
      </c>
      <c r="M1237" s="23" t="s">
        <v>3176</v>
      </c>
      <c r="N1237" s="23" t="s">
        <v>650</v>
      </c>
      <c r="O1237" s="23" t="s">
        <v>313</v>
      </c>
      <c r="P1237" s="23" t="s">
        <v>3276</v>
      </c>
      <c r="Q1237" s="23"/>
      <c r="R1237" s="26">
        <v>41917.833333333336</v>
      </c>
      <c r="S1237" s="23">
        <v>1356</v>
      </c>
      <c r="T1237" s="23" t="s">
        <v>280</v>
      </c>
      <c r="U1237" s="23" t="s">
        <v>282</v>
      </c>
      <c r="V1237" s="23" t="s">
        <v>1698</v>
      </c>
      <c r="W1237" s="23">
        <v>41918</v>
      </c>
      <c r="X1237" s="23" t="s">
        <v>181</v>
      </c>
      <c r="Y1237" s="23"/>
      <c r="Z1237" s="23">
        <v>1356</v>
      </c>
      <c r="AA1237" s="23">
        <v>41918</v>
      </c>
      <c r="AB1237" s="23">
        <v>1356</v>
      </c>
    </row>
    <row r="1238" spans="1:28" x14ac:dyDescent="0.25">
      <c r="A1238" s="23" t="s">
        <v>386</v>
      </c>
      <c r="B1238" s="23">
        <v>200000001</v>
      </c>
      <c r="C1238" s="26">
        <v>41827.533043981479</v>
      </c>
      <c r="D1238" s="26">
        <v>41933.569675925923</v>
      </c>
      <c r="E1238" s="26"/>
      <c r="F1238" s="23">
        <v>0</v>
      </c>
      <c r="G1238" s="23">
        <v>1</v>
      </c>
      <c r="H1238" s="23">
        <v>200000000</v>
      </c>
      <c r="I1238" s="23" t="s">
        <v>422</v>
      </c>
      <c r="J1238" s="23">
        <v>200000000</v>
      </c>
      <c r="K1238" s="23"/>
      <c r="L1238" s="23" t="s">
        <v>386</v>
      </c>
      <c r="M1238" s="23" t="s">
        <v>383</v>
      </c>
      <c r="N1238" s="23" t="s">
        <v>387</v>
      </c>
      <c r="O1238" s="23" t="s">
        <v>258</v>
      </c>
      <c r="P1238" s="23" t="s">
        <v>669</v>
      </c>
      <c r="Q1238" s="23"/>
      <c r="R1238" s="26">
        <v>41905.833333333336</v>
      </c>
      <c r="S1238" s="23">
        <v>69384</v>
      </c>
      <c r="T1238" s="23" t="s">
        <v>280</v>
      </c>
      <c r="U1238" s="23" t="s">
        <v>282</v>
      </c>
      <c r="V1238" s="23" t="s">
        <v>1698</v>
      </c>
      <c r="W1238" s="23">
        <v>41906</v>
      </c>
      <c r="X1238" s="23" t="s">
        <v>181</v>
      </c>
      <c r="Y1238" s="23"/>
      <c r="Z1238" s="23">
        <v>69384</v>
      </c>
      <c r="AA1238" s="23">
        <v>41906</v>
      </c>
      <c r="AB1238" s="23">
        <v>69384</v>
      </c>
    </row>
    <row r="1239" spans="1:28" x14ac:dyDescent="0.25">
      <c r="A1239" s="23" t="s">
        <v>467</v>
      </c>
      <c r="B1239" s="23">
        <v>200000001</v>
      </c>
      <c r="C1239" s="26">
        <v>41858.604722222219</v>
      </c>
      <c r="D1239" s="26">
        <v>41933.569456018522</v>
      </c>
      <c r="E1239" s="26"/>
      <c r="F1239" s="23">
        <v>0</v>
      </c>
      <c r="G1239" s="23">
        <v>1</v>
      </c>
      <c r="H1239" s="23">
        <v>200000000</v>
      </c>
      <c r="I1239" s="23" t="s">
        <v>468</v>
      </c>
      <c r="J1239" s="23">
        <v>200000000</v>
      </c>
      <c r="K1239" s="23"/>
      <c r="L1239" s="23" t="s">
        <v>467</v>
      </c>
      <c r="M1239" s="23" t="s">
        <v>383</v>
      </c>
      <c r="N1239" s="23" t="s">
        <v>469</v>
      </c>
      <c r="O1239" s="23" t="s">
        <v>279</v>
      </c>
      <c r="P1239" s="23" t="s">
        <v>712</v>
      </c>
      <c r="Q1239" s="23"/>
      <c r="R1239" s="26">
        <v>41941.833333333336</v>
      </c>
      <c r="S1239" s="23">
        <v>17700</v>
      </c>
      <c r="T1239" s="23" t="s">
        <v>280</v>
      </c>
      <c r="U1239" s="23" t="s">
        <v>282</v>
      </c>
      <c r="V1239" s="23" t="s">
        <v>1698</v>
      </c>
      <c r="W1239" s="23">
        <v>41942</v>
      </c>
      <c r="X1239" s="23" t="s">
        <v>181</v>
      </c>
      <c r="Y1239" s="23"/>
      <c r="Z1239" s="23">
        <v>17700</v>
      </c>
      <c r="AA1239" s="23">
        <v>41942</v>
      </c>
      <c r="AB1239" s="23">
        <v>17700</v>
      </c>
    </row>
    <row r="1240" spans="1:28" x14ac:dyDescent="0.25">
      <c r="A1240" s="23" t="s">
        <v>3469</v>
      </c>
      <c r="B1240" s="23">
        <v>200000000</v>
      </c>
      <c r="C1240" s="26">
        <v>41957.302222222221</v>
      </c>
      <c r="D1240" s="26">
        <v>41957.302222222221</v>
      </c>
      <c r="E1240" s="26"/>
      <c r="F1240" s="23">
        <v>0</v>
      </c>
      <c r="G1240" s="23">
        <v>1</v>
      </c>
      <c r="H1240" s="23">
        <v>200000000</v>
      </c>
      <c r="I1240" s="23" t="s">
        <v>3484</v>
      </c>
      <c r="J1240" s="23">
        <v>200000001</v>
      </c>
      <c r="K1240" s="23"/>
      <c r="L1240" s="23" t="s">
        <v>3469</v>
      </c>
      <c r="M1240" s="23" t="s">
        <v>3470</v>
      </c>
      <c r="N1240" s="23" t="s">
        <v>395</v>
      </c>
      <c r="O1240" s="23" t="s">
        <v>322</v>
      </c>
      <c r="P1240" s="23" t="s">
        <v>3493</v>
      </c>
      <c r="Q1240" s="23"/>
      <c r="R1240" s="26">
        <v>41988.833333333336</v>
      </c>
      <c r="S1240" s="23">
        <v>13825</v>
      </c>
      <c r="T1240" s="23" t="s">
        <v>281</v>
      </c>
      <c r="U1240" s="23" t="s">
        <v>283</v>
      </c>
      <c r="V1240" s="23" t="s">
        <v>1698</v>
      </c>
      <c r="W1240" s="23">
        <v>41989</v>
      </c>
      <c r="X1240" s="23" t="s">
        <v>185</v>
      </c>
      <c r="Y1240" s="23">
        <v>13825</v>
      </c>
      <c r="Z1240" s="23"/>
      <c r="AA1240" s="23">
        <v>41989</v>
      </c>
      <c r="AB1240" s="23">
        <v>-13825</v>
      </c>
    </row>
    <row r="1241" spans="1:28" x14ac:dyDescent="0.25">
      <c r="A1241" s="23" t="s">
        <v>2962</v>
      </c>
      <c r="B1241" s="23">
        <v>200000001</v>
      </c>
      <c r="C1241" s="26">
        <v>41949.519201388888</v>
      </c>
      <c r="D1241" s="26">
        <v>41949.519201388888</v>
      </c>
      <c r="E1241" s="26"/>
      <c r="F1241" s="23">
        <v>0</v>
      </c>
      <c r="G1241" s="23">
        <v>1</v>
      </c>
      <c r="H1241" s="23">
        <v>100000000</v>
      </c>
      <c r="I1241" s="23" t="s">
        <v>2963</v>
      </c>
      <c r="J1241" s="23">
        <v>200000000</v>
      </c>
      <c r="K1241" s="23"/>
      <c r="L1241" s="23" t="s">
        <v>2962</v>
      </c>
      <c r="M1241" s="23" t="s">
        <v>2964</v>
      </c>
      <c r="N1241" s="23" t="s">
        <v>406</v>
      </c>
      <c r="O1241" s="23" t="s">
        <v>253</v>
      </c>
      <c r="P1241" s="23" t="s">
        <v>3376</v>
      </c>
      <c r="Q1241" s="23"/>
      <c r="R1241" s="26">
        <v>41972.833333333336</v>
      </c>
      <c r="S1241" s="23">
        <v>1196415</v>
      </c>
      <c r="T1241" s="23" t="s">
        <v>280</v>
      </c>
      <c r="U1241" s="23" t="s">
        <v>282</v>
      </c>
      <c r="V1241" s="23" t="s">
        <v>1701</v>
      </c>
      <c r="W1241" s="23">
        <v>41973</v>
      </c>
      <c r="X1241" s="23" t="s">
        <v>181</v>
      </c>
      <c r="Y1241" s="23"/>
      <c r="Z1241" s="23">
        <v>1196415</v>
      </c>
      <c r="AA1241" s="23">
        <v>41973</v>
      </c>
      <c r="AB1241" s="23">
        <v>1196415</v>
      </c>
    </row>
    <row r="1242" spans="1:28" x14ac:dyDescent="0.25">
      <c r="A1242" s="23" t="s">
        <v>1345</v>
      </c>
      <c r="B1242" s="23">
        <v>200000000</v>
      </c>
      <c r="C1242" s="26">
        <v>41872.421238425923</v>
      </c>
      <c r="D1242" s="26">
        <v>41933.542951388888</v>
      </c>
      <c r="E1242" s="26"/>
      <c r="F1242" s="23">
        <v>0</v>
      </c>
      <c r="G1242" s="23">
        <v>1</v>
      </c>
      <c r="H1242" s="23">
        <v>200000000</v>
      </c>
      <c r="I1242" s="23" t="s">
        <v>1346</v>
      </c>
      <c r="J1242" s="23">
        <v>200000001</v>
      </c>
      <c r="K1242" s="23"/>
      <c r="L1242" s="23" t="s">
        <v>1345</v>
      </c>
      <c r="M1242" s="23" t="s">
        <v>444</v>
      </c>
      <c r="N1242" s="23" t="s">
        <v>977</v>
      </c>
      <c r="O1242" s="23" t="s">
        <v>978</v>
      </c>
      <c r="P1242" s="23" t="s">
        <v>1356</v>
      </c>
      <c r="Q1242" s="23"/>
      <c r="R1242" s="26"/>
      <c r="S1242" s="23">
        <v>194807.8</v>
      </c>
      <c r="T1242" s="23" t="s">
        <v>281</v>
      </c>
      <c r="U1242" s="23" t="s">
        <v>283</v>
      </c>
      <c r="V1242" s="23" t="s">
        <v>1698</v>
      </c>
      <c r="W1242" s="23"/>
      <c r="X1242" s="23" t="s">
        <v>185</v>
      </c>
      <c r="Y1242" s="23">
        <v>194807.8</v>
      </c>
      <c r="Z1242" s="23"/>
      <c r="AA1242" s="23"/>
      <c r="AB1242" s="23">
        <v>-194807.8</v>
      </c>
    </row>
    <row r="1243" spans="1:28" x14ac:dyDescent="0.25">
      <c r="A1243" s="23" t="s">
        <v>1205</v>
      </c>
      <c r="B1243" s="23">
        <v>200000000</v>
      </c>
      <c r="C1243" s="26">
        <v>41870.450324074074</v>
      </c>
      <c r="D1243" s="26">
        <v>41933.542974537035</v>
      </c>
      <c r="E1243" s="26"/>
      <c r="F1243" s="23">
        <v>0</v>
      </c>
      <c r="G1243" s="23">
        <v>1</v>
      </c>
      <c r="H1243" s="23">
        <v>200000000</v>
      </c>
      <c r="I1243" s="23" t="s">
        <v>1206</v>
      </c>
      <c r="J1243" s="23">
        <v>200000001</v>
      </c>
      <c r="K1243" s="23"/>
      <c r="L1243" s="23" t="s">
        <v>1205</v>
      </c>
      <c r="M1243" s="23" t="s">
        <v>1207</v>
      </c>
      <c r="N1243" s="23" t="s">
        <v>536</v>
      </c>
      <c r="O1243" s="23" t="s">
        <v>264</v>
      </c>
      <c r="P1243" s="23" t="s">
        <v>1575</v>
      </c>
      <c r="Q1243" s="23"/>
      <c r="R1243" s="26">
        <v>41736.833333333336</v>
      </c>
      <c r="S1243" s="23">
        <v>676</v>
      </c>
      <c r="T1243" s="23" t="s">
        <v>281</v>
      </c>
      <c r="U1243" s="23" t="s">
        <v>283</v>
      </c>
      <c r="V1243" s="23" t="s">
        <v>1698</v>
      </c>
      <c r="W1243" s="23">
        <v>41737</v>
      </c>
      <c r="X1243" s="23" t="s">
        <v>185</v>
      </c>
      <c r="Y1243" s="23">
        <v>676</v>
      </c>
      <c r="Z1243" s="23"/>
      <c r="AA1243" s="23">
        <v>41737</v>
      </c>
      <c r="AB1243" s="23">
        <v>-676</v>
      </c>
    </row>
    <row r="1244" spans="1:28" x14ac:dyDescent="0.25">
      <c r="A1244" s="23" t="s">
        <v>1944</v>
      </c>
      <c r="B1244" s="23">
        <v>200000000</v>
      </c>
      <c r="C1244" s="26">
        <v>41942.226018518515</v>
      </c>
      <c r="D1244" s="26">
        <v>41949.296261574076</v>
      </c>
      <c r="E1244" s="26"/>
      <c r="F1244" s="23">
        <v>0</v>
      </c>
      <c r="G1244" s="23">
        <v>1</v>
      </c>
      <c r="H1244" s="23">
        <v>200000000</v>
      </c>
      <c r="I1244" s="23" t="s">
        <v>1945</v>
      </c>
      <c r="J1244" s="23">
        <v>200000001</v>
      </c>
      <c r="K1244" s="23"/>
      <c r="L1244" s="23" t="s">
        <v>1944</v>
      </c>
      <c r="M1244" s="23" t="s">
        <v>1946</v>
      </c>
      <c r="N1244" s="23" t="s">
        <v>1823</v>
      </c>
      <c r="O1244" s="23" t="s">
        <v>1824</v>
      </c>
      <c r="P1244" s="23" t="s">
        <v>3143</v>
      </c>
      <c r="Q1244" s="23"/>
      <c r="R1244" s="26">
        <v>41917.833333333336</v>
      </c>
      <c r="S1244" s="23">
        <v>322000</v>
      </c>
      <c r="T1244" s="23" t="s">
        <v>281</v>
      </c>
      <c r="U1244" s="23" t="s">
        <v>283</v>
      </c>
      <c r="V1244" s="23" t="s">
        <v>1698</v>
      </c>
      <c r="W1244" s="23">
        <v>41918</v>
      </c>
      <c r="X1244" s="23" t="s">
        <v>185</v>
      </c>
      <c r="Y1244" s="23">
        <v>322000</v>
      </c>
      <c r="Z1244" s="23"/>
      <c r="AA1244" s="23">
        <v>41918</v>
      </c>
      <c r="AB1244" s="23">
        <v>-322000</v>
      </c>
    </row>
    <row r="1245" spans="1:28" x14ac:dyDescent="0.25">
      <c r="A1245" s="23" t="s">
        <v>1732</v>
      </c>
      <c r="B1245" s="23">
        <v>200000002</v>
      </c>
      <c r="C1245" s="26">
        <v>41914.631076388891</v>
      </c>
      <c r="D1245" s="26">
        <v>41933.569525462961</v>
      </c>
      <c r="E1245" s="26"/>
      <c r="F1245" s="23">
        <v>0</v>
      </c>
      <c r="G1245" s="23">
        <v>1</v>
      </c>
      <c r="H1245" s="23">
        <v>100000000</v>
      </c>
      <c r="I1245" s="23" t="s">
        <v>1733</v>
      </c>
      <c r="J1245" s="23">
        <v>200000001</v>
      </c>
      <c r="K1245" s="23"/>
      <c r="L1245" s="23" t="s">
        <v>1732</v>
      </c>
      <c r="M1245" s="23" t="s">
        <v>1734</v>
      </c>
      <c r="N1245" s="23" t="s">
        <v>1727</v>
      </c>
      <c r="O1245" s="23" t="s">
        <v>1728</v>
      </c>
      <c r="P1245" s="23" t="s">
        <v>2632</v>
      </c>
      <c r="Q1245" s="23"/>
      <c r="R1245" s="26">
        <v>41914.833333333336</v>
      </c>
      <c r="S1245" s="23">
        <v>2000</v>
      </c>
      <c r="T1245" s="23" t="s">
        <v>281</v>
      </c>
      <c r="U1245" s="23" t="s">
        <v>3593</v>
      </c>
      <c r="V1245" s="23" t="s">
        <v>1701</v>
      </c>
      <c r="W1245" s="23">
        <v>41915</v>
      </c>
      <c r="X1245" s="23" t="s">
        <v>274</v>
      </c>
      <c r="Y1245" s="23">
        <v>2000</v>
      </c>
      <c r="Z1245" s="23"/>
      <c r="AA1245" s="23">
        <v>41915</v>
      </c>
      <c r="AB1245" s="23">
        <v>-2000</v>
      </c>
    </row>
    <row r="1246" spans="1:28" x14ac:dyDescent="0.25">
      <c r="A1246" s="23" t="s">
        <v>1126</v>
      </c>
      <c r="B1246" s="23">
        <v>200000000</v>
      </c>
      <c r="C1246" s="26">
        <v>41876.275902777779</v>
      </c>
      <c r="D1246" s="26">
        <v>41933.542928240742</v>
      </c>
      <c r="E1246" s="26"/>
      <c r="F1246" s="23">
        <v>0</v>
      </c>
      <c r="G1246" s="23">
        <v>1</v>
      </c>
      <c r="H1246" s="23">
        <v>200000003</v>
      </c>
      <c r="I1246" s="23" t="s">
        <v>1127</v>
      </c>
      <c r="J1246" s="23">
        <v>200000001</v>
      </c>
      <c r="K1246" s="23"/>
      <c r="L1246" s="23" t="s">
        <v>1126</v>
      </c>
      <c r="M1246" s="23" t="s">
        <v>1128</v>
      </c>
      <c r="N1246" s="23" t="s">
        <v>617</v>
      </c>
      <c r="O1246" s="23" t="s">
        <v>324</v>
      </c>
      <c r="P1246" s="23" t="s">
        <v>1129</v>
      </c>
      <c r="Q1246" s="23"/>
      <c r="R1246" s="26"/>
      <c r="S1246" s="23">
        <v>1916757.08</v>
      </c>
      <c r="T1246" s="23" t="s">
        <v>281</v>
      </c>
      <c r="U1246" s="23" t="s">
        <v>283</v>
      </c>
      <c r="V1246" s="23" t="s">
        <v>1699</v>
      </c>
      <c r="W1246" s="23"/>
      <c r="X1246" s="23" t="s">
        <v>185</v>
      </c>
      <c r="Y1246" s="23">
        <v>1916757.08</v>
      </c>
      <c r="Z1246" s="23"/>
      <c r="AA1246" s="23"/>
      <c r="AB1246" s="23">
        <v>-1916757.08</v>
      </c>
    </row>
    <row r="1247" spans="1:28" x14ac:dyDescent="0.25">
      <c r="A1247" s="23" t="s">
        <v>2194</v>
      </c>
      <c r="B1247" s="23">
        <v>200000000</v>
      </c>
      <c r="C1247" s="26">
        <v>41914.611377314817</v>
      </c>
      <c r="D1247" s="26">
        <v>41933.543090277781</v>
      </c>
      <c r="E1247" s="26"/>
      <c r="F1247" s="23">
        <v>0</v>
      </c>
      <c r="G1247" s="23">
        <v>1</v>
      </c>
      <c r="H1247" s="23">
        <v>200000000</v>
      </c>
      <c r="I1247" s="23" t="s">
        <v>2195</v>
      </c>
      <c r="J1247" s="23">
        <v>200000001</v>
      </c>
      <c r="K1247" s="23"/>
      <c r="L1247" s="23" t="s">
        <v>2194</v>
      </c>
      <c r="M1247" s="23" t="s">
        <v>2196</v>
      </c>
      <c r="N1247" s="23" t="s">
        <v>1814</v>
      </c>
      <c r="O1247" s="23" t="s">
        <v>1815</v>
      </c>
      <c r="P1247" s="23" t="s">
        <v>2490</v>
      </c>
      <c r="Q1247" s="23"/>
      <c r="R1247" s="26">
        <v>41820.833333333336</v>
      </c>
      <c r="S1247" s="23">
        <v>244000.82</v>
      </c>
      <c r="T1247" s="23" t="s">
        <v>281</v>
      </c>
      <c r="U1247" s="23" t="s">
        <v>283</v>
      </c>
      <c r="V1247" s="23" t="s">
        <v>1698</v>
      </c>
      <c r="W1247" s="23">
        <v>41821</v>
      </c>
      <c r="X1247" s="23" t="s">
        <v>185</v>
      </c>
      <c r="Y1247" s="23">
        <v>244000.82</v>
      </c>
      <c r="Z1247" s="23"/>
      <c r="AA1247" s="23">
        <v>41821</v>
      </c>
      <c r="AB1247" s="23">
        <v>-244000.82</v>
      </c>
    </row>
    <row r="1248" spans="1:28" x14ac:dyDescent="0.25">
      <c r="A1248" s="23" t="s">
        <v>2401</v>
      </c>
      <c r="B1248" s="23">
        <v>200000001</v>
      </c>
      <c r="C1248" s="26">
        <v>41884.508634259262</v>
      </c>
      <c r="D1248" s="26">
        <v>41933.569386574076</v>
      </c>
      <c r="E1248" s="26"/>
      <c r="F1248" s="23">
        <v>0</v>
      </c>
      <c r="G1248" s="23">
        <v>1</v>
      </c>
      <c r="H1248" s="23">
        <v>200000003</v>
      </c>
      <c r="I1248" s="23" t="s">
        <v>2402</v>
      </c>
      <c r="J1248" s="23">
        <v>200000000</v>
      </c>
      <c r="K1248" s="23"/>
      <c r="L1248" s="23" t="s">
        <v>2401</v>
      </c>
      <c r="M1248" s="23" t="s">
        <v>1772</v>
      </c>
      <c r="N1248" s="23" t="s">
        <v>2235</v>
      </c>
      <c r="O1248" s="23" t="s">
        <v>2236</v>
      </c>
      <c r="P1248" s="23" t="s">
        <v>2403</v>
      </c>
      <c r="Q1248" s="23"/>
      <c r="R1248" s="26"/>
      <c r="S1248" s="23">
        <v>13230</v>
      </c>
      <c r="T1248" s="23" t="s">
        <v>280</v>
      </c>
      <c r="U1248" s="23" t="s">
        <v>282</v>
      </c>
      <c r="V1248" s="23" t="s">
        <v>1699</v>
      </c>
      <c r="W1248" s="23"/>
      <c r="X1248" s="23" t="s">
        <v>181</v>
      </c>
      <c r="Y1248" s="23"/>
      <c r="Z1248" s="23">
        <v>13230</v>
      </c>
      <c r="AA1248" s="23"/>
      <c r="AB1248" s="23">
        <v>13230</v>
      </c>
    </row>
    <row r="1249" spans="1:28" x14ac:dyDescent="0.25">
      <c r="A1249" s="23" t="s">
        <v>416</v>
      </c>
      <c r="B1249" s="23">
        <v>200000001</v>
      </c>
      <c r="C1249" s="26">
        <v>41809.495358796295</v>
      </c>
      <c r="D1249" s="26">
        <v>41933.569502314815</v>
      </c>
      <c r="E1249" s="26"/>
      <c r="F1249" s="23">
        <v>0</v>
      </c>
      <c r="G1249" s="23">
        <v>1</v>
      </c>
      <c r="H1249" s="23">
        <v>200000000</v>
      </c>
      <c r="I1249" s="23" t="s">
        <v>2498</v>
      </c>
      <c r="J1249" s="23">
        <v>200000000</v>
      </c>
      <c r="K1249" s="23"/>
      <c r="L1249" s="23" t="s">
        <v>416</v>
      </c>
      <c r="M1249" s="23" t="s">
        <v>417</v>
      </c>
      <c r="N1249" s="23" t="s">
        <v>373</v>
      </c>
      <c r="O1249" s="23" t="s">
        <v>337</v>
      </c>
      <c r="P1249" s="23" t="s">
        <v>418</v>
      </c>
      <c r="Q1249" s="23"/>
      <c r="R1249" s="26">
        <v>41849.833333333336</v>
      </c>
      <c r="S1249" s="23">
        <v>82800</v>
      </c>
      <c r="T1249" s="23" t="s">
        <v>280</v>
      </c>
      <c r="U1249" s="23" t="s">
        <v>282</v>
      </c>
      <c r="V1249" s="23" t="s">
        <v>1698</v>
      </c>
      <c r="W1249" s="23">
        <v>41850</v>
      </c>
      <c r="X1249" s="23" t="s">
        <v>181</v>
      </c>
      <c r="Y1249" s="23"/>
      <c r="Z1249" s="23">
        <v>82800</v>
      </c>
      <c r="AA1249" s="23">
        <v>41850</v>
      </c>
      <c r="AB1249" s="23">
        <v>82800</v>
      </c>
    </row>
    <row r="1250" spans="1:28" x14ac:dyDescent="0.25">
      <c r="A1250" s="23" t="s">
        <v>397</v>
      </c>
      <c r="B1250" s="23">
        <v>200000001</v>
      </c>
      <c r="C1250" s="26">
        <v>41809.43236111111</v>
      </c>
      <c r="D1250" s="26">
        <v>41933.569502314815</v>
      </c>
      <c r="E1250" s="26"/>
      <c r="F1250" s="23">
        <v>0</v>
      </c>
      <c r="G1250" s="23">
        <v>1</v>
      </c>
      <c r="H1250" s="23">
        <v>200000003</v>
      </c>
      <c r="I1250" s="23" t="s">
        <v>2370</v>
      </c>
      <c r="J1250" s="23">
        <v>200000000</v>
      </c>
      <c r="K1250" s="23"/>
      <c r="L1250" s="23" t="s">
        <v>397</v>
      </c>
      <c r="M1250" s="23" t="s">
        <v>398</v>
      </c>
      <c r="N1250" s="23" t="s">
        <v>807</v>
      </c>
      <c r="O1250" s="23" t="s">
        <v>310</v>
      </c>
      <c r="P1250" s="23" t="s">
        <v>808</v>
      </c>
      <c r="Q1250" s="23"/>
      <c r="R1250" s="26">
        <v>41819.833333333336</v>
      </c>
      <c r="S1250" s="23">
        <v>61191.6</v>
      </c>
      <c r="T1250" s="23" t="s">
        <v>280</v>
      </c>
      <c r="U1250" s="23" t="s">
        <v>282</v>
      </c>
      <c r="V1250" s="23" t="s">
        <v>1699</v>
      </c>
      <c r="W1250" s="23">
        <v>41820</v>
      </c>
      <c r="X1250" s="23" t="s">
        <v>181</v>
      </c>
      <c r="Y1250" s="23"/>
      <c r="Z1250" s="23">
        <v>61191.6</v>
      </c>
      <c r="AA1250" s="23">
        <v>41820</v>
      </c>
      <c r="AB1250" s="23">
        <v>61191.6</v>
      </c>
    </row>
    <row r="1251" spans="1:28" x14ac:dyDescent="0.25">
      <c r="A1251" s="23" t="s">
        <v>749</v>
      </c>
      <c r="B1251" s="23">
        <v>200000001</v>
      </c>
      <c r="C1251" s="26">
        <v>41936.534629629627</v>
      </c>
      <c r="D1251" s="26">
        <v>41936.534629629627</v>
      </c>
      <c r="E1251" s="26"/>
      <c r="F1251" s="23">
        <v>0</v>
      </c>
      <c r="G1251" s="23">
        <v>1</v>
      </c>
      <c r="H1251" s="23">
        <v>200000003</v>
      </c>
      <c r="I1251" s="23" t="s">
        <v>1855</v>
      </c>
      <c r="J1251" s="23">
        <v>200000000</v>
      </c>
      <c r="K1251" s="23"/>
      <c r="L1251" s="23" t="s">
        <v>749</v>
      </c>
      <c r="M1251" s="23" t="s">
        <v>750</v>
      </c>
      <c r="N1251" s="23" t="s">
        <v>816</v>
      </c>
      <c r="O1251" s="23" t="s">
        <v>307</v>
      </c>
      <c r="P1251" s="23" t="s">
        <v>3366</v>
      </c>
      <c r="Q1251" s="23"/>
      <c r="R1251" s="26">
        <v>41820.833333333336</v>
      </c>
      <c r="S1251" s="23">
        <v>20000</v>
      </c>
      <c r="T1251" s="23" t="s">
        <v>280</v>
      </c>
      <c r="U1251" s="23" t="s">
        <v>282</v>
      </c>
      <c r="V1251" s="23" t="s">
        <v>1699</v>
      </c>
      <c r="W1251" s="23">
        <v>41821</v>
      </c>
      <c r="X1251" s="23" t="s">
        <v>181</v>
      </c>
      <c r="Y1251" s="23"/>
      <c r="Z1251" s="23">
        <v>20000</v>
      </c>
      <c r="AA1251" s="23">
        <v>41821</v>
      </c>
      <c r="AB1251" s="23">
        <v>20000</v>
      </c>
    </row>
    <row r="1252" spans="1:28" x14ac:dyDescent="0.25">
      <c r="A1252" s="23" t="s">
        <v>1752</v>
      </c>
      <c r="B1252" s="23">
        <v>200000000</v>
      </c>
      <c r="C1252" s="26">
        <v>41905.799791666665</v>
      </c>
      <c r="D1252" s="26">
        <v>41933.542870370373</v>
      </c>
      <c r="E1252" s="26"/>
      <c r="F1252" s="23">
        <v>0</v>
      </c>
      <c r="G1252" s="23">
        <v>1</v>
      </c>
      <c r="H1252" s="23">
        <v>200000003</v>
      </c>
      <c r="I1252" s="23" t="s">
        <v>1753</v>
      </c>
      <c r="J1252" s="23">
        <v>200000001</v>
      </c>
      <c r="K1252" s="23"/>
      <c r="L1252" s="23" t="s">
        <v>1752</v>
      </c>
      <c r="M1252" s="23" t="s">
        <v>1754</v>
      </c>
      <c r="N1252" s="23" t="s">
        <v>406</v>
      </c>
      <c r="O1252" s="23" t="s">
        <v>253</v>
      </c>
      <c r="P1252" s="23" t="s">
        <v>1755</v>
      </c>
      <c r="Q1252" s="23"/>
      <c r="R1252" s="26">
        <v>41919.833333333336</v>
      </c>
      <c r="S1252" s="23">
        <v>1795376</v>
      </c>
      <c r="T1252" s="23" t="s">
        <v>281</v>
      </c>
      <c r="U1252" s="23" t="s">
        <v>283</v>
      </c>
      <c r="V1252" s="23" t="s">
        <v>1699</v>
      </c>
      <c r="W1252" s="23">
        <v>41920</v>
      </c>
      <c r="X1252" s="23" t="s">
        <v>185</v>
      </c>
      <c r="Y1252" s="23">
        <v>1795376</v>
      </c>
      <c r="Z1252" s="23"/>
      <c r="AA1252" s="23">
        <v>41920</v>
      </c>
      <c r="AB1252" s="23">
        <v>-1795376</v>
      </c>
    </row>
    <row r="1253" spans="1:28" x14ac:dyDescent="0.25">
      <c r="A1253" s="23" t="s">
        <v>2393</v>
      </c>
      <c r="B1253" s="23">
        <v>200000000</v>
      </c>
      <c r="C1253" s="26">
        <v>41956.267500000002</v>
      </c>
      <c r="D1253" s="26">
        <v>41956.267500000002</v>
      </c>
      <c r="E1253" s="26"/>
      <c r="F1253" s="23">
        <v>0</v>
      </c>
      <c r="G1253" s="23">
        <v>1</v>
      </c>
      <c r="H1253" s="23">
        <v>200000001</v>
      </c>
      <c r="I1253" s="23" t="s">
        <v>2394</v>
      </c>
      <c r="J1253" s="23">
        <v>200000001</v>
      </c>
      <c r="K1253" s="23"/>
      <c r="L1253" s="23" t="s">
        <v>2393</v>
      </c>
      <c r="M1253" s="23" t="s">
        <v>2395</v>
      </c>
      <c r="N1253" s="23" t="s">
        <v>2581</v>
      </c>
      <c r="O1253" s="23" t="s">
        <v>2582</v>
      </c>
      <c r="P1253" s="23" t="s">
        <v>3429</v>
      </c>
      <c r="Q1253" s="23"/>
      <c r="R1253" s="26">
        <v>41954.833333333336</v>
      </c>
      <c r="S1253" s="23">
        <v>2</v>
      </c>
      <c r="T1253" s="23" t="s">
        <v>281</v>
      </c>
      <c r="U1253" s="23" t="s">
        <v>283</v>
      </c>
      <c r="V1253" s="23" t="s">
        <v>1702</v>
      </c>
      <c r="W1253" s="23">
        <v>41955</v>
      </c>
      <c r="X1253" s="23" t="s">
        <v>185</v>
      </c>
      <c r="Y1253" s="23">
        <v>2</v>
      </c>
      <c r="Z1253" s="23"/>
      <c r="AA1253" s="23">
        <v>41955</v>
      </c>
      <c r="AB1253" s="23">
        <v>-2</v>
      </c>
    </row>
    <row r="1254" spans="1:28" x14ac:dyDescent="0.25">
      <c r="A1254" s="23" t="s">
        <v>413</v>
      </c>
      <c r="B1254" s="23">
        <v>200000001</v>
      </c>
      <c r="C1254" s="26">
        <v>41859.379652777781</v>
      </c>
      <c r="D1254" s="26">
        <v>41933.569594907407</v>
      </c>
      <c r="E1254" s="26"/>
      <c r="F1254" s="23">
        <v>0</v>
      </c>
      <c r="G1254" s="23">
        <v>1</v>
      </c>
      <c r="H1254" s="23">
        <v>200000000</v>
      </c>
      <c r="I1254" s="23" t="s">
        <v>854</v>
      </c>
      <c r="J1254" s="23">
        <v>200000000</v>
      </c>
      <c r="K1254" s="23"/>
      <c r="L1254" s="23" t="s">
        <v>413</v>
      </c>
      <c r="M1254" s="23" t="s">
        <v>414</v>
      </c>
      <c r="N1254" s="23" t="s">
        <v>704</v>
      </c>
      <c r="O1254" s="23" t="s">
        <v>336</v>
      </c>
      <c r="P1254" s="23" t="s">
        <v>705</v>
      </c>
      <c r="Q1254" s="23"/>
      <c r="R1254" s="26"/>
      <c r="S1254" s="23">
        <v>166320</v>
      </c>
      <c r="T1254" s="23" t="s">
        <v>280</v>
      </c>
      <c r="U1254" s="23" t="s">
        <v>282</v>
      </c>
      <c r="V1254" s="23" t="s">
        <v>1698</v>
      </c>
      <c r="W1254" s="23"/>
      <c r="X1254" s="23" t="s">
        <v>181</v>
      </c>
      <c r="Y1254" s="23"/>
      <c r="Z1254" s="23">
        <v>166320</v>
      </c>
      <c r="AA1254" s="23"/>
      <c r="AB1254" s="23">
        <v>166320</v>
      </c>
    </row>
    <row r="1255" spans="1:28" x14ac:dyDescent="0.25">
      <c r="A1255" s="23" t="s">
        <v>3253</v>
      </c>
      <c r="B1255" s="23">
        <v>200000001</v>
      </c>
      <c r="C1255" s="26">
        <v>41950.633437500001</v>
      </c>
      <c r="D1255" s="26">
        <v>41950.633437500001</v>
      </c>
      <c r="E1255" s="26"/>
      <c r="F1255" s="23">
        <v>0</v>
      </c>
      <c r="G1255" s="23">
        <v>1</v>
      </c>
      <c r="H1255" s="23">
        <v>200000000</v>
      </c>
      <c r="I1255" s="23" t="s">
        <v>3254</v>
      </c>
      <c r="J1255" s="23">
        <v>200000000</v>
      </c>
      <c r="K1255" s="23"/>
      <c r="L1255" s="23" t="s">
        <v>3253</v>
      </c>
      <c r="M1255" s="23" t="s">
        <v>3255</v>
      </c>
      <c r="N1255" s="23" t="s">
        <v>525</v>
      </c>
      <c r="O1255" s="23" t="s">
        <v>332</v>
      </c>
      <c r="P1255" s="23" t="s">
        <v>3256</v>
      </c>
      <c r="Q1255" s="23">
        <v>100</v>
      </c>
      <c r="R1255" s="26">
        <v>41919.833333333336</v>
      </c>
      <c r="S1255" s="23">
        <v>113110.56</v>
      </c>
      <c r="T1255" s="23" t="s">
        <v>280</v>
      </c>
      <c r="U1255" s="23" t="s">
        <v>282</v>
      </c>
      <c r="V1255" s="23" t="s">
        <v>1698</v>
      </c>
      <c r="W1255" s="23">
        <v>41920</v>
      </c>
      <c r="X1255" s="23" t="s">
        <v>181</v>
      </c>
      <c r="Y1255" s="23"/>
      <c r="Z1255" s="23">
        <v>113110.56</v>
      </c>
      <c r="AA1255" s="23">
        <v>41920</v>
      </c>
      <c r="AB1255" s="23">
        <v>113110.56</v>
      </c>
    </row>
    <row r="1256" spans="1:28" x14ac:dyDescent="0.25">
      <c r="A1256" s="23" t="s">
        <v>1002</v>
      </c>
      <c r="B1256" s="23">
        <v>200000001</v>
      </c>
      <c r="C1256" s="26">
        <v>41866.49386574074</v>
      </c>
      <c r="D1256" s="26">
        <v>41933.569444444445</v>
      </c>
      <c r="E1256" s="26"/>
      <c r="F1256" s="23">
        <v>0</v>
      </c>
      <c r="G1256" s="23">
        <v>1</v>
      </c>
      <c r="H1256" s="23">
        <v>200000003</v>
      </c>
      <c r="I1256" s="23" t="s">
        <v>1003</v>
      </c>
      <c r="J1256" s="23">
        <v>200000000</v>
      </c>
      <c r="K1256" s="23"/>
      <c r="L1256" s="23" t="s">
        <v>1002</v>
      </c>
      <c r="M1256" s="23" t="s">
        <v>1004</v>
      </c>
      <c r="N1256" s="23" t="s">
        <v>447</v>
      </c>
      <c r="O1256" s="23" t="s">
        <v>294</v>
      </c>
      <c r="P1256" s="23" t="s">
        <v>1005</v>
      </c>
      <c r="Q1256" s="23"/>
      <c r="R1256" s="26">
        <v>41841.833333333336</v>
      </c>
      <c r="S1256" s="23">
        <v>5780</v>
      </c>
      <c r="T1256" s="23" t="s">
        <v>280</v>
      </c>
      <c r="U1256" s="23" t="s">
        <v>282</v>
      </c>
      <c r="V1256" s="23" t="s">
        <v>1699</v>
      </c>
      <c r="W1256" s="23">
        <v>41842</v>
      </c>
      <c r="X1256" s="23" t="s">
        <v>181</v>
      </c>
      <c r="Y1256" s="23"/>
      <c r="Z1256" s="23">
        <v>5780</v>
      </c>
      <c r="AA1256" s="23">
        <v>41842</v>
      </c>
      <c r="AB1256" s="23">
        <v>5780</v>
      </c>
    </row>
    <row r="1257" spans="1:28" x14ac:dyDescent="0.25">
      <c r="A1257" s="23" t="s">
        <v>1879</v>
      </c>
      <c r="B1257" s="23">
        <v>200000000</v>
      </c>
      <c r="C1257" s="26">
        <v>41933.397858796299</v>
      </c>
      <c r="D1257" s="26">
        <v>41933.397858796299</v>
      </c>
      <c r="E1257" s="26"/>
      <c r="F1257" s="23">
        <v>0</v>
      </c>
      <c r="G1257" s="23">
        <v>1</v>
      </c>
      <c r="H1257" s="23">
        <v>200000000</v>
      </c>
      <c r="I1257" s="23" t="s">
        <v>1880</v>
      </c>
      <c r="J1257" s="23">
        <v>200000001</v>
      </c>
      <c r="K1257" s="23"/>
      <c r="L1257" s="23" t="s">
        <v>1879</v>
      </c>
      <c r="M1257" s="23" t="s">
        <v>1320</v>
      </c>
      <c r="N1257" s="23" t="s">
        <v>395</v>
      </c>
      <c r="O1257" s="23" t="s">
        <v>322</v>
      </c>
      <c r="P1257" s="23" t="s">
        <v>2496</v>
      </c>
      <c r="Q1257" s="23"/>
      <c r="R1257" s="26">
        <v>41974.833333333336</v>
      </c>
      <c r="S1257" s="23">
        <v>35547</v>
      </c>
      <c r="T1257" s="23" t="s">
        <v>281</v>
      </c>
      <c r="U1257" s="23" t="s">
        <v>283</v>
      </c>
      <c r="V1257" s="23" t="s">
        <v>1698</v>
      </c>
      <c r="W1257" s="23">
        <v>41975</v>
      </c>
      <c r="X1257" s="23" t="s">
        <v>185</v>
      </c>
      <c r="Y1257" s="23">
        <v>35547</v>
      </c>
      <c r="Z1257" s="23"/>
      <c r="AA1257" s="23">
        <v>41975</v>
      </c>
      <c r="AB1257" s="23">
        <v>-35547</v>
      </c>
    </row>
    <row r="1258" spans="1:28" x14ac:dyDescent="0.25">
      <c r="A1258" s="23" t="s">
        <v>510</v>
      </c>
      <c r="B1258" s="23">
        <v>200000002</v>
      </c>
      <c r="C1258" s="26">
        <v>41914.560381944444</v>
      </c>
      <c r="D1258" s="26">
        <v>41933.569537037038</v>
      </c>
      <c r="E1258" s="26"/>
      <c r="F1258" s="23">
        <v>0</v>
      </c>
      <c r="G1258" s="23">
        <v>1</v>
      </c>
      <c r="H1258" s="23">
        <v>100000000</v>
      </c>
      <c r="I1258" s="23" t="s">
        <v>1730</v>
      </c>
      <c r="J1258" s="23">
        <v>200000001</v>
      </c>
      <c r="K1258" s="23"/>
      <c r="L1258" s="23" t="s">
        <v>510</v>
      </c>
      <c r="M1258" s="23" t="s">
        <v>511</v>
      </c>
      <c r="N1258" s="23" t="s">
        <v>541</v>
      </c>
      <c r="O1258" s="23" t="s">
        <v>347</v>
      </c>
      <c r="P1258" s="23" t="s">
        <v>2531</v>
      </c>
      <c r="Q1258" s="23"/>
      <c r="R1258" s="26">
        <v>41842.833333333336</v>
      </c>
      <c r="S1258" s="23">
        <v>168000</v>
      </c>
      <c r="T1258" s="23" t="s">
        <v>281</v>
      </c>
      <c r="U1258" s="23" t="s">
        <v>3593</v>
      </c>
      <c r="V1258" s="23" t="s">
        <v>1701</v>
      </c>
      <c r="W1258" s="23">
        <v>41843</v>
      </c>
      <c r="X1258" s="23" t="s">
        <v>274</v>
      </c>
      <c r="Y1258" s="23">
        <v>168000</v>
      </c>
      <c r="Z1258" s="23"/>
      <c r="AA1258" s="23">
        <v>41843</v>
      </c>
      <c r="AB1258" s="23">
        <v>-168000</v>
      </c>
    </row>
    <row r="1259" spans="1:28" x14ac:dyDescent="0.25">
      <c r="A1259" s="23" t="s">
        <v>2404</v>
      </c>
      <c r="B1259" s="23">
        <v>200000001</v>
      </c>
      <c r="C1259" s="26">
        <v>41928.552627314813</v>
      </c>
      <c r="D1259" s="26">
        <v>41933.569699074076</v>
      </c>
      <c r="E1259" s="26"/>
      <c r="F1259" s="23">
        <v>0</v>
      </c>
      <c r="G1259" s="23">
        <v>1</v>
      </c>
      <c r="H1259" s="23">
        <v>200000000</v>
      </c>
      <c r="I1259" s="23" t="s">
        <v>2405</v>
      </c>
      <c r="J1259" s="23">
        <v>200000000</v>
      </c>
      <c r="K1259" s="23"/>
      <c r="L1259" s="23" t="s">
        <v>2404</v>
      </c>
      <c r="M1259" s="23" t="s">
        <v>2406</v>
      </c>
      <c r="N1259" s="23" t="s">
        <v>525</v>
      </c>
      <c r="O1259" s="23" t="s">
        <v>332</v>
      </c>
      <c r="P1259" s="23" t="s">
        <v>2407</v>
      </c>
      <c r="Q1259" s="23"/>
      <c r="R1259" s="26">
        <v>41942.833333333336</v>
      </c>
      <c r="S1259" s="23">
        <v>320000</v>
      </c>
      <c r="T1259" s="23" t="s">
        <v>280</v>
      </c>
      <c r="U1259" s="23" t="s">
        <v>282</v>
      </c>
      <c r="V1259" s="23" t="s">
        <v>1698</v>
      </c>
      <c r="W1259" s="23">
        <v>41943</v>
      </c>
      <c r="X1259" s="23" t="s">
        <v>181</v>
      </c>
      <c r="Y1259" s="23"/>
      <c r="Z1259" s="23">
        <v>320000</v>
      </c>
      <c r="AA1259" s="23">
        <v>41943</v>
      </c>
      <c r="AB1259" s="23">
        <v>320000</v>
      </c>
    </row>
    <row r="1260" spans="1:28" x14ac:dyDescent="0.25">
      <c r="A1260" s="23" t="s">
        <v>638</v>
      </c>
      <c r="B1260" s="23">
        <v>200000001</v>
      </c>
      <c r="C1260" s="26">
        <v>41827.545312499999</v>
      </c>
      <c r="D1260" s="26">
        <v>41956.569594907407</v>
      </c>
      <c r="E1260" s="26"/>
      <c r="F1260" s="23">
        <v>0</v>
      </c>
      <c r="G1260" s="23">
        <v>1</v>
      </c>
      <c r="H1260" s="23">
        <v>200000000</v>
      </c>
      <c r="I1260" s="23" t="s">
        <v>2510</v>
      </c>
      <c r="J1260" s="23">
        <v>200000000</v>
      </c>
      <c r="K1260" s="23"/>
      <c r="L1260" s="23" t="s">
        <v>638</v>
      </c>
      <c r="M1260" s="23" t="s">
        <v>639</v>
      </c>
      <c r="N1260" s="23" t="s">
        <v>946</v>
      </c>
      <c r="O1260" s="23" t="s">
        <v>947</v>
      </c>
      <c r="P1260" s="23" t="s">
        <v>640</v>
      </c>
      <c r="Q1260" s="23"/>
      <c r="R1260" s="26">
        <v>41823.833333333336</v>
      </c>
      <c r="S1260" s="23">
        <v>92734.44</v>
      </c>
      <c r="T1260" s="23" t="s">
        <v>280</v>
      </c>
      <c r="U1260" s="23" t="s">
        <v>282</v>
      </c>
      <c r="V1260" s="23" t="s">
        <v>1698</v>
      </c>
      <c r="W1260" s="23">
        <v>41824</v>
      </c>
      <c r="X1260" s="23" t="s">
        <v>181</v>
      </c>
      <c r="Y1260" s="23"/>
      <c r="Z1260" s="23">
        <v>92734.44</v>
      </c>
      <c r="AA1260" s="23">
        <v>41824</v>
      </c>
      <c r="AB1260" s="23">
        <v>92734.44</v>
      </c>
    </row>
    <row r="1261" spans="1:28" x14ac:dyDescent="0.25">
      <c r="A1261" s="23" t="s">
        <v>1922</v>
      </c>
      <c r="B1261" s="23">
        <v>200000001</v>
      </c>
      <c r="C1261" s="26">
        <v>41932.254733796297</v>
      </c>
      <c r="D1261" s="26">
        <v>41933.569363425922</v>
      </c>
      <c r="E1261" s="26"/>
      <c r="F1261" s="23">
        <v>0</v>
      </c>
      <c r="G1261" s="23">
        <v>1</v>
      </c>
      <c r="H1261" s="23">
        <v>200000003</v>
      </c>
      <c r="I1261" s="23" t="s">
        <v>1923</v>
      </c>
      <c r="J1261" s="23">
        <v>200000000</v>
      </c>
      <c r="K1261" s="23"/>
      <c r="L1261" s="23" t="s">
        <v>1922</v>
      </c>
      <c r="M1261" s="23" t="s">
        <v>1924</v>
      </c>
      <c r="N1261" s="23" t="s">
        <v>1925</v>
      </c>
      <c r="O1261" s="23" t="s">
        <v>1926</v>
      </c>
      <c r="P1261" s="23" t="s">
        <v>1927</v>
      </c>
      <c r="Q1261" s="23"/>
      <c r="R1261" s="26">
        <v>41919.833333333336</v>
      </c>
      <c r="S1261" s="23">
        <v>53600.5</v>
      </c>
      <c r="T1261" s="23" t="s">
        <v>280</v>
      </c>
      <c r="U1261" s="23" t="s">
        <v>282</v>
      </c>
      <c r="V1261" s="23" t="s">
        <v>1699</v>
      </c>
      <c r="W1261" s="23">
        <v>41920</v>
      </c>
      <c r="X1261" s="23" t="s">
        <v>181</v>
      </c>
      <c r="Y1261" s="23"/>
      <c r="Z1261" s="23">
        <v>53600.5</v>
      </c>
      <c r="AA1261" s="23">
        <v>41920</v>
      </c>
      <c r="AB1261" s="23">
        <v>53600.5</v>
      </c>
    </row>
    <row r="1262" spans="1:28" x14ac:dyDescent="0.25">
      <c r="A1262" s="23" t="s">
        <v>2042</v>
      </c>
      <c r="B1262" s="23">
        <v>200000002</v>
      </c>
      <c r="C1262" s="26">
        <v>41934.424212962964</v>
      </c>
      <c r="D1262" s="26">
        <v>41942.363298611112</v>
      </c>
      <c r="E1262" s="26"/>
      <c r="F1262" s="23">
        <v>0</v>
      </c>
      <c r="G1262" s="23">
        <v>1</v>
      </c>
      <c r="H1262" s="23">
        <v>200000003</v>
      </c>
      <c r="I1262" s="23" t="s">
        <v>2043</v>
      </c>
      <c r="J1262" s="23">
        <v>200000001</v>
      </c>
      <c r="K1262" s="23"/>
      <c r="L1262" s="23" t="s">
        <v>2042</v>
      </c>
      <c r="M1262" s="23" t="s">
        <v>2044</v>
      </c>
      <c r="N1262" s="23" t="s">
        <v>544</v>
      </c>
      <c r="O1262" s="23" t="s">
        <v>263</v>
      </c>
      <c r="P1262" s="23" t="s">
        <v>2765</v>
      </c>
      <c r="Q1262" s="23"/>
      <c r="R1262" s="26">
        <v>41942.833333333336</v>
      </c>
      <c r="S1262" s="23">
        <v>2897</v>
      </c>
      <c r="T1262" s="23" t="s">
        <v>281</v>
      </c>
      <c r="U1262" s="23" t="s">
        <v>3593</v>
      </c>
      <c r="V1262" s="23" t="s">
        <v>1699</v>
      </c>
      <c r="W1262" s="23">
        <v>41943</v>
      </c>
      <c r="X1262" s="23" t="s">
        <v>274</v>
      </c>
      <c r="Y1262" s="23">
        <v>2897</v>
      </c>
      <c r="Z1262" s="23"/>
      <c r="AA1262" s="23">
        <v>41943</v>
      </c>
      <c r="AB1262" s="23">
        <v>-2897</v>
      </c>
    </row>
    <row r="1263" spans="1:28" x14ac:dyDescent="0.25">
      <c r="A1263" s="23" t="s">
        <v>1937</v>
      </c>
      <c r="B1263" s="23">
        <v>200000001</v>
      </c>
      <c r="C1263" s="26">
        <v>41913.586550925924</v>
      </c>
      <c r="D1263" s="26">
        <v>41933.569386574076</v>
      </c>
      <c r="E1263" s="26"/>
      <c r="F1263" s="23">
        <v>0</v>
      </c>
      <c r="G1263" s="23">
        <v>1</v>
      </c>
      <c r="H1263" s="23">
        <v>200000000</v>
      </c>
      <c r="I1263" s="23" t="s">
        <v>1938</v>
      </c>
      <c r="J1263" s="23">
        <v>200000000</v>
      </c>
      <c r="K1263" s="23"/>
      <c r="L1263" s="23" t="s">
        <v>1937</v>
      </c>
      <c r="M1263" s="23" t="s">
        <v>1939</v>
      </c>
      <c r="N1263" s="23" t="s">
        <v>520</v>
      </c>
      <c r="O1263" s="23" t="s">
        <v>339</v>
      </c>
      <c r="P1263" s="23" t="s">
        <v>2480</v>
      </c>
      <c r="Q1263" s="23"/>
      <c r="R1263" s="26">
        <v>41886.833333333336</v>
      </c>
      <c r="S1263" s="23">
        <v>255000</v>
      </c>
      <c r="T1263" s="23" t="s">
        <v>280</v>
      </c>
      <c r="U1263" s="23" t="s">
        <v>282</v>
      </c>
      <c r="V1263" s="23" t="s">
        <v>1698</v>
      </c>
      <c r="W1263" s="23">
        <v>41887</v>
      </c>
      <c r="X1263" s="23" t="s">
        <v>181</v>
      </c>
      <c r="Y1263" s="23"/>
      <c r="Z1263" s="23">
        <v>255000</v>
      </c>
      <c r="AA1263" s="23">
        <v>41887</v>
      </c>
      <c r="AB1263" s="23">
        <v>255000</v>
      </c>
    </row>
    <row r="1264" spans="1:28" x14ac:dyDescent="0.25">
      <c r="A1264" s="23" t="s">
        <v>2201</v>
      </c>
      <c r="B1264" s="23">
        <v>200000000</v>
      </c>
      <c r="C1264" s="26">
        <v>41915.772210648145</v>
      </c>
      <c r="D1264" s="26">
        <v>41933.54283564815</v>
      </c>
      <c r="E1264" s="26"/>
      <c r="F1264" s="23">
        <v>0</v>
      </c>
      <c r="G1264" s="23">
        <v>1</v>
      </c>
      <c r="H1264" s="23">
        <v>200000000</v>
      </c>
      <c r="I1264" s="23" t="s">
        <v>2202</v>
      </c>
      <c r="J1264" s="23">
        <v>200000001</v>
      </c>
      <c r="K1264" s="23"/>
      <c r="L1264" s="23" t="s">
        <v>2201</v>
      </c>
      <c r="M1264" s="23" t="s">
        <v>2203</v>
      </c>
      <c r="N1264" s="23" t="s">
        <v>2239</v>
      </c>
      <c r="O1264" s="23" t="s">
        <v>2240</v>
      </c>
      <c r="P1264" s="23" t="s">
        <v>2241</v>
      </c>
      <c r="Q1264" s="23"/>
      <c r="R1264" s="26">
        <v>41869.833333333336</v>
      </c>
      <c r="S1264" s="23">
        <v>18797.62</v>
      </c>
      <c r="T1264" s="23" t="s">
        <v>281</v>
      </c>
      <c r="U1264" s="23" t="s">
        <v>283</v>
      </c>
      <c r="V1264" s="23" t="s">
        <v>1698</v>
      </c>
      <c r="W1264" s="23">
        <v>41870</v>
      </c>
      <c r="X1264" s="23" t="s">
        <v>185</v>
      </c>
      <c r="Y1264" s="23">
        <v>18797.62</v>
      </c>
      <c r="Z1264" s="23"/>
      <c r="AA1264" s="23">
        <v>41870</v>
      </c>
      <c r="AB1264" s="23">
        <v>-18797.62</v>
      </c>
    </row>
    <row r="1265" spans="1:28" x14ac:dyDescent="0.25">
      <c r="A1265" s="23" t="s">
        <v>2512</v>
      </c>
      <c r="B1265" s="23">
        <v>200000000</v>
      </c>
      <c r="C1265" s="26">
        <v>41919.296249999999</v>
      </c>
      <c r="D1265" s="26">
        <v>41933.440370370372</v>
      </c>
      <c r="E1265" s="26"/>
      <c r="F1265" s="23">
        <v>0</v>
      </c>
      <c r="G1265" s="23">
        <v>1</v>
      </c>
      <c r="H1265" s="23">
        <v>200000000</v>
      </c>
      <c r="I1265" s="23" t="s">
        <v>2513</v>
      </c>
      <c r="J1265" s="23">
        <v>200000001</v>
      </c>
      <c r="K1265" s="23"/>
      <c r="L1265" s="23" t="s">
        <v>2512</v>
      </c>
      <c r="M1265" s="23" t="s">
        <v>2514</v>
      </c>
      <c r="N1265" s="23" t="s">
        <v>395</v>
      </c>
      <c r="O1265" s="23" t="s">
        <v>322</v>
      </c>
      <c r="P1265" s="23" t="s">
        <v>2787</v>
      </c>
      <c r="Q1265" s="23"/>
      <c r="R1265" s="26">
        <v>41960.833333333336</v>
      </c>
      <c r="S1265" s="23">
        <v>27404</v>
      </c>
      <c r="T1265" s="23" t="s">
        <v>281</v>
      </c>
      <c r="U1265" s="23" t="s">
        <v>283</v>
      </c>
      <c r="V1265" s="23" t="s">
        <v>1698</v>
      </c>
      <c r="W1265" s="23">
        <v>41961</v>
      </c>
      <c r="X1265" s="23" t="s">
        <v>185</v>
      </c>
      <c r="Y1265" s="23">
        <v>27404</v>
      </c>
      <c r="Z1265" s="23"/>
      <c r="AA1265" s="23">
        <v>41961</v>
      </c>
      <c r="AB1265" s="23">
        <v>-27404</v>
      </c>
    </row>
    <row r="1266" spans="1:28" x14ac:dyDescent="0.25">
      <c r="A1266" s="23" t="s">
        <v>1589</v>
      </c>
      <c r="B1266" s="23">
        <v>200000000</v>
      </c>
      <c r="C1266" s="26">
        <v>41870.272465277776</v>
      </c>
      <c r="D1266" s="26">
        <v>41933.543020833335</v>
      </c>
      <c r="E1266" s="26"/>
      <c r="F1266" s="23">
        <v>0</v>
      </c>
      <c r="G1266" s="23">
        <v>1</v>
      </c>
      <c r="H1266" s="23">
        <v>200000003</v>
      </c>
      <c r="I1266" s="23" t="s">
        <v>1590</v>
      </c>
      <c r="J1266" s="23">
        <v>200000001</v>
      </c>
      <c r="K1266" s="23"/>
      <c r="L1266" s="23" t="s">
        <v>1589</v>
      </c>
      <c r="M1266" s="23" t="s">
        <v>1591</v>
      </c>
      <c r="N1266" s="23" t="s">
        <v>1592</v>
      </c>
      <c r="O1266" s="23" t="s">
        <v>1593</v>
      </c>
      <c r="P1266" s="23" t="s">
        <v>1594</v>
      </c>
      <c r="Q1266" s="23"/>
      <c r="R1266" s="26">
        <v>41850.833333333336</v>
      </c>
      <c r="S1266" s="23">
        <v>37964.5</v>
      </c>
      <c r="T1266" s="23" t="s">
        <v>281</v>
      </c>
      <c r="U1266" s="23" t="s">
        <v>283</v>
      </c>
      <c r="V1266" s="23" t="s">
        <v>1699</v>
      </c>
      <c r="W1266" s="23">
        <v>41851</v>
      </c>
      <c r="X1266" s="23" t="s">
        <v>185</v>
      </c>
      <c r="Y1266" s="23">
        <v>37964.5</v>
      </c>
      <c r="Z1266" s="23"/>
      <c r="AA1266" s="23">
        <v>41851</v>
      </c>
      <c r="AB1266" s="23">
        <v>-37964.5</v>
      </c>
    </row>
    <row r="1267" spans="1:28" x14ac:dyDescent="0.25">
      <c r="A1267" s="23" t="s">
        <v>1103</v>
      </c>
      <c r="B1267" s="23">
        <v>200000002</v>
      </c>
      <c r="C1267" s="26">
        <v>41872.316458333335</v>
      </c>
      <c r="D1267" s="26">
        <v>41933.569444444445</v>
      </c>
      <c r="E1267" s="26"/>
      <c r="F1267" s="23">
        <v>0</v>
      </c>
      <c r="G1267" s="23">
        <v>1</v>
      </c>
      <c r="H1267" s="23">
        <v>200000000</v>
      </c>
      <c r="I1267" s="23" t="s">
        <v>1104</v>
      </c>
      <c r="J1267" s="23">
        <v>200000001</v>
      </c>
      <c r="K1267" s="23"/>
      <c r="L1267" s="23" t="s">
        <v>1103</v>
      </c>
      <c r="M1267" s="23" t="s">
        <v>1105</v>
      </c>
      <c r="N1267" s="23" t="s">
        <v>567</v>
      </c>
      <c r="O1267" s="23" t="s">
        <v>333</v>
      </c>
      <c r="P1267" s="23" t="s">
        <v>1239</v>
      </c>
      <c r="Q1267" s="23"/>
      <c r="R1267" s="26"/>
      <c r="S1267" s="23">
        <v>180000</v>
      </c>
      <c r="T1267" s="23" t="s">
        <v>281</v>
      </c>
      <c r="U1267" s="23" t="s">
        <v>3593</v>
      </c>
      <c r="V1267" s="23" t="s">
        <v>1698</v>
      </c>
      <c r="W1267" s="23"/>
      <c r="X1267" s="23" t="s">
        <v>274</v>
      </c>
      <c r="Y1267" s="23">
        <v>180000</v>
      </c>
      <c r="Z1267" s="23"/>
      <c r="AA1267" s="23"/>
      <c r="AB1267" s="23">
        <v>-180000</v>
      </c>
    </row>
    <row r="1268" spans="1:28" x14ac:dyDescent="0.25">
      <c r="A1268" s="23" t="s">
        <v>2571</v>
      </c>
      <c r="B1268" s="23">
        <v>200000001</v>
      </c>
      <c r="C1268" s="26">
        <v>41919.183125000003</v>
      </c>
      <c r="D1268" s="26">
        <v>41933.56931712963</v>
      </c>
      <c r="E1268" s="26"/>
      <c r="F1268" s="23">
        <v>0</v>
      </c>
      <c r="G1268" s="23">
        <v>1</v>
      </c>
      <c r="H1268" s="23">
        <v>200000003</v>
      </c>
      <c r="I1268" s="23" t="s">
        <v>2572</v>
      </c>
      <c r="J1268" s="23">
        <v>200000000</v>
      </c>
      <c r="K1268" s="23"/>
      <c r="L1268" s="23" t="s">
        <v>2571</v>
      </c>
      <c r="M1268" s="23" t="s">
        <v>383</v>
      </c>
      <c r="N1268" s="23" t="s">
        <v>384</v>
      </c>
      <c r="O1268" s="23" t="s">
        <v>277</v>
      </c>
      <c r="P1268" s="23" t="s">
        <v>2573</v>
      </c>
      <c r="Q1268" s="23"/>
      <c r="R1268" s="26">
        <v>41680.833333333336</v>
      </c>
      <c r="S1268" s="23">
        <v>37830</v>
      </c>
      <c r="T1268" s="23" t="s">
        <v>280</v>
      </c>
      <c r="U1268" s="23" t="s">
        <v>282</v>
      </c>
      <c r="V1268" s="23" t="s">
        <v>1699</v>
      </c>
      <c r="W1268" s="23">
        <v>41681</v>
      </c>
      <c r="X1268" s="23" t="s">
        <v>181</v>
      </c>
      <c r="Y1268" s="23"/>
      <c r="Z1268" s="23">
        <v>37830</v>
      </c>
      <c r="AA1268" s="23">
        <v>41681</v>
      </c>
      <c r="AB1268" s="23">
        <v>37830</v>
      </c>
    </row>
    <row r="1269" spans="1:28" x14ac:dyDescent="0.25">
      <c r="A1269" s="23" t="s">
        <v>1130</v>
      </c>
      <c r="B1269" s="23">
        <v>200000003</v>
      </c>
      <c r="C1269" s="26">
        <v>41870.342002314814</v>
      </c>
      <c r="D1269" s="26">
        <v>41933.569444444445</v>
      </c>
      <c r="E1269" s="26"/>
      <c r="F1269" s="23">
        <v>0</v>
      </c>
      <c r="G1269" s="23">
        <v>1</v>
      </c>
      <c r="H1269" s="23">
        <v>200000000</v>
      </c>
      <c r="I1269" s="23" t="s">
        <v>1841</v>
      </c>
      <c r="J1269" s="23">
        <v>200000001</v>
      </c>
      <c r="K1269" s="23"/>
      <c r="L1269" s="23" t="s">
        <v>1130</v>
      </c>
      <c r="M1269" s="23" t="s">
        <v>1131</v>
      </c>
      <c r="N1269" s="23"/>
      <c r="O1269" s="23"/>
      <c r="P1269" s="23" t="s">
        <v>1218</v>
      </c>
      <c r="Q1269" s="23"/>
      <c r="R1269" s="26">
        <v>41758.833333333336</v>
      </c>
      <c r="S1269" s="23">
        <v>49570</v>
      </c>
      <c r="T1269" s="23" t="s">
        <v>281</v>
      </c>
      <c r="U1269" s="23" t="s">
        <v>284</v>
      </c>
      <c r="V1269" s="23" t="s">
        <v>1698</v>
      </c>
      <c r="W1269" s="23">
        <v>41759</v>
      </c>
      <c r="X1269" s="23" t="s">
        <v>192</v>
      </c>
      <c r="Y1269" s="23">
        <v>49570</v>
      </c>
      <c r="Z1269" s="23"/>
      <c r="AA1269" s="23">
        <v>41759</v>
      </c>
      <c r="AB1269" s="23">
        <v>-49570</v>
      </c>
    </row>
    <row r="1270" spans="1:28" x14ac:dyDescent="0.25">
      <c r="A1270" s="23" t="s">
        <v>2951</v>
      </c>
      <c r="B1270" s="23">
        <v>200000002</v>
      </c>
      <c r="C1270" s="26">
        <v>41940.19462962963</v>
      </c>
      <c r="D1270" s="26">
        <v>41940.207488425927</v>
      </c>
      <c r="E1270" s="26"/>
      <c r="F1270" s="23">
        <v>0</v>
      </c>
      <c r="G1270" s="23">
        <v>1</v>
      </c>
      <c r="H1270" s="23">
        <v>200000003</v>
      </c>
      <c r="I1270" s="23" t="s">
        <v>2952</v>
      </c>
      <c r="J1270" s="23">
        <v>200000001</v>
      </c>
      <c r="K1270" s="23"/>
      <c r="L1270" s="23" t="s">
        <v>2951</v>
      </c>
      <c r="M1270" s="23" t="s">
        <v>2953</v>
      </c>
      <c r="N1270" s="23" t="s">
        <v>436</v>
      </c>
      <c r="O1270" s="23" t="s">
        <v>309</v>
      </c>
      <c r="P1270" s="23" t="s">
        <v>2954</v>
      </c>
      <c r="Q1270" s="23"/>
      <c r="R1270" s="26">
        <v>41941.833333333336</v>
      </c>
      <c r="S1270" s="23">
        <v>15000</v>
      </c>
      <c r="T1270" s="23" t="s">
        <v>281</v>
      </c>
      <c r="U1270" s="23" t="s">
        <v>3593</v>
      </c>
      <c r="V1270" s="23" t="s">
        <v>1699</v>
      </c>
      <c r="W1270" s="23">
        <v>41942</v>
      </c>
      <c r="X1270" s="23" t="s">
        <v>274</v>
      </c>
      <c r="Y1270" s="23">
        <v>15000</v>
      </c>
      <c r="Z1270" s="23"/>
      <c r="AA1270" s="23">
        <v>41942</v>
      </c>
      <c r="AB1270" s="23">
        <v>-15000</v>
      </c>
    </row>
    <row r="1271" spans="1:28" x14ac:dyDescent="0.25">
      <c r="A1271" s="23" t="s">
        <v>2128</v>
      </c>
      <c r="B1271" s="23">
        <v>200000000</v>
      </c>
      <c r="C1271" s="26">
        <v>41905.828090277777</v>
      </c>
      <c r="D1271" s="26">
        <v>41933.542870370373</v>
      </c>
      <c r="E1271" s="26"/>
      <c r="F1271" s="23">
        <v>0</v>
      </c>
      <c r="G1271" s="23">
        <v>1</v>
      </c>
      <c r="H1271" s="23">
        <v>200000003</v>
      </c>
      <c r="I1271" s="23" t="s">
        <v>2129</v>
      </c>
      <c r="J1271" s="23">
        <v>200000001</v>
      </c>
      <c r="K1271" s="23"/>
      <c r="L1271" s="23" t="s">
        <v>2128</v>
      </c>
      <c r="M1271" s="23" t="s">
        <v>2130</v>
      </c>
      <c r="N1271" s="23" t="s">
        <v>2131</v>
      </c>
      <c r="O1271" s="23" t="s">
        <v>2132</v>
      </c>
      <c r="P1271" s="23" t="s">
        <v>2133</v>
      </c>
      <c r="Q1271" s="23"/>
      <c r="R1271" s="26">
        <v>41904.833333333336</v>
      </c>
      <c r="S1271" s="23">
        <v>103196.69</v>
      </c>
      <c r="T1271" s="23" t="s">
        <v>281</v>
      </c>
      <c r="U1271" s="23" t="s">
        <v>283</v>
      </c>
      <c r="V1271" s="23" t="s">
        <v>1699</v>
      </c>
      <c r="W1271" s="23">
        <v>41905</v>
      </c>
      <c r="X1271" s="23" t="s">
        <v>185</v>
      </c>
      <c r="Y1271" s="23">
        <v>103196.69</v>
      </c>
      <c r="Z1271" s="23"/>
      <c r="AA1271" s="23">
        <v>41905</v>
      </c>
      <c r="AB1271" s="23">
        <v>-103196.69</v>
      </c>
    </row>
    <row r="1272" spans="1:28" x14ac:dyDescent="0.25">
      <c r="A1272" s="23" t="s">
        <v>1370</v>
      </c>
      <c r="B1272" s="23">
        <v>200000001</v>
      </c>
      <c r="C1272" s="26">
        <v>41870.512245370373</v>
      </c>
      <c r="D1272" s="26">
        <v>41933.569432870368</v>
      </c>
      <c r="E1272" s="26"/>
      <c r="F1272" s="23">
        <v>0</v>
      </c>
      <c r="G1272" s="23">
        <v>1</v>
      </c>
      <c r="H1272" s="23">
        <v>200000000</v>
      </c>
      <c r="I1272" s="23" t="s">
        <v>1371</v>
      </c>
      <c r="J1272" s="23">
        <v>200000000</v>
      </c>
      <c r="K1272" s="23"/>
      <c r="L1272" s="23" t="s">
        <v>1370</v>
      </c>
      <c r="M1272" s="23" t="s">
        <v>383</v>
      </c>
      <c r="N1272" s="23" t="s">
        <v>469</v>
      </c>
      <c r="O1272" s="23" t="s">
        <v>279</v>
      </c>
      <c r="P1272" s="23" t="s">
        <v>1372</v>
      </c>
      <c r="Q1272" s="23"/>
      <c r="R1272" s="26">
        <v>41850.833333333336</v>
      </c>
      <c r="S1272" s="23">
        <v>8850</v>
      </c>
      <c r="T1272" s="23" t="s">
        <v>280</v>
      </c>
      <c r="U1272" s="23" t="s">
        <v>282</v>
      </c>
      <c r="V1272" s="23" t="s">
        <v>1698</v>
      </c>
      <c r="W1272" s="23">
        <v>41851</v>
      </c>
      <c r="X1272" s="23" t="s">
        <v>181</v>
      </c>
      <c r="Y1272" s="23"/>
      <c r="Z1272" s="23">
        <v>8850</v>
      </c>
      <c r="AA1272" s="23">
        <v>41851</v>
      </c>
      <c r="AB1272" s="23">
        <v>8850</v>
      </c>
    </row>
    <row r="1273" spans="1:28" x14ac:dyDescent="0.25">
      <c r="A1273" s="23"/>
      <c r="B1273" s="23">
        <v>200000001</v>
      </c>
      <c r="C1273" s="26">
        <v>41810.51394675926</v>
      </c>
      <c r="D1273" s="26">
        <v>41933.571215277778</v>
      </c>
      <c r="E1273" s="26"/>
      <c r="F1273" s="23">
        <v>0</v>
      </c>
      <c r="G1273" s="23">
        <v>1</v>
      </c>
      <c r="H1273" s="23">
        <v>200000001</v>
      </c>
      <c r="I1273" s="23" t="s">
        <v>641</v>
      </c>
      <c r="J1273" s="23">
        <v>200000000</v>
      </c>
      <c r="K1273" s="23"/>
      <c r="L1273" s="23"/>
      <c r="M1273" s="23"/>
      <c r="N1273" s="23" t="s">
        <v>642</v>
      </c>
      <c r="O1273" s="23" t="s">
        <v>344</v>
      </c>
      <c r="P1273" s="23" t="s">
        <v>643</v>
      </c>
      <c r="Q1273" s="23">
        <v>100</v>
      </c>
      <c r="R1273" s="26">
        <v>41806.833333333336</v>
      </c>
      <c r="S1273" s="23">
        <v>27832</v>
      </c>
      <c r="T1273" s="23" t="s">
        <v>280</v>
      </c>
      <c r="U1273" s="23" t="s">
        <v>282</v>
      </c>
      <c r="V1273" s="23" t="s">
        <v>1702</v>
      </c>
      <c r="W1273" s="23">
        <v>41807</v>
      </c>
      <c r="X1273" s="23" t="s">
        <v>181</v>
      </c>
      <c r="Y1273" s="23"/>
      <c r="Z1273" s="23">
        <v>27832</v>
      </c>
      <c r="AA1273" s="23">
        <v>41807</v>
      </c>
      <c r="AB1273" s="23">
        <v>27832</v>
      </c>
    </row>
    <row r="1274" spans="1:28" x14ac:dyDescent="0.25">
      <c r="A1274" s="23" t="s">
        <v>797</v>
      </c>
      <c r="B1274" s="23">
        <v>200000001</v>
      </c>
      <c r="C1274" s="26">
        <v>41810.512326388889</v>
      </c>
      <c r="D1274" s="26">
        <v>41933.569548611114</v>
      </c>
      <c r="E1274" s="26"/>
      <c r="F1274" s="23">
        <v>0</v>
      </c>
      <c r="G1274" s="23">
        <v>1</v>
      </c>
      <c r="H1274" s="23">
        <v>200000001</v>
      </c>
      <c r="I1274" s="23" t="s">
        <v>2577</v>
      </c>
      <c r="J1274" s="23">
        <v>200000000</v>
      </c>
      <c r="K1274" s="23"/>
      <c r="L1274" s="23" t="s">
        <v>797</v>
      </c>
      <c r="M1274" s="23" t="s">
        <v>798</v>
      </c>
      <c r="N1274" s="23" t="s">
        <v>642</v>
      </c>
      <c r="O1274" s="23" t="s">
        <v>344</v>
      </c>
      <c r="P1274" s="23" t="s">
        <v>799</v>
      </c>
      <c r="Q1274" s="23">
        <v>100</v>
      </c>
      <c r="R1274" s="26">
        <v>41850.833333333336</v>
      </c>
      <c r="S1274" s="23">
        <v>47946.080000000002</v>
      </c>
      <c r="T1274" s="23" t="s">
        <v>280</v>
      </c>
      <c r="U1274" s="23" t="s">
        <v>282</v>
      </c>
      <c r="V1274" s="23" t="s">
        <v>1702</v>
      </c>
      <c r="W1274" s="23">
        <v>41851</v>
      </c>
      <c r="X1274" s="23" t="s">
        <v>181</v>
      </c>
      <c r="Y1274" s="23"/>
      <c r="Z1274" s="23">
        <v>47946.080000000002</v>
      </c>
      <c r="AA1274" s="23">
        <v>41851</v>
      </c>
      <c r="AB1274" s="23">
        <v>47946.080000000002</v>
      </c>
    </row>
    <row r="1275" spans="1:28" x14ac:dyDescent="0.25">
      <c r="A1275" s="23" t="s">
        <v>917</v>
      </c>
      <c r="B1275" s="23">
        <v>200000001</v>
      </c>
      <c r="C1275" s="26">
        <v>41808.819282407407</v>
      </c>
      <c r="D1275" s="26">
        <v>41933.569502314815</v>
      </c>
      <c r="E1275" s="26"/>
      <c r="F1275" s="23">
        <v>0</v>
      </c>
      <c r="G1275" s="23">
        <v>1</v>
      </c>
      <c r="H1275" s="23">
        <v>200000000</v>
      </c>
      <c r="I1275" s="23" t="s">
        <v>2720</v>
      </c>
      <c r="J1275" s="23">
        <v>200000000</v>
      </c>
      <c r="K1275" s="23"/>
      <c r="L1275" s="23" t="s">
        <v>917</v>
      </c>
      <c r="M1275" s="23" t="s">
        <v>918</v>
      </c>
      <c r="N1275" s="23" t="s">
        <v>919</v>
      </c>
      <c r="O1275" s="23" t="s">
        <v>252</v>
      </c>
      <c r="P1275" s="23" t="s">
        <v>920</v>
      </c>
      <c r="Q1275" s="23">
        <v>100</v>
      </c>
      <c r="R1275" s="26">
        <v>41881.833333333336</v>
      </c>
      <c r="S1275" s="23">
        <v>2332152</v>
      </c>
      <c r="T1275" s="23" t="s">
        <v>280</v>
      </c>
      <c r="U1275" s="23" t="s">
        <v>282</v>
      </c>
      <c r="V1275" s="23" t="s">
        <v>1698</v>
      </c>
      <c r="W1275" s="23">
        <v>41882</v>
      </c>
      <c r="X1275" s="23" t="s">
        <v>181</v>
      </c>
      <c r="Y1275" s="23"/>
      <c r="Z1275" s="23">
        <v>2332152</v>
      </c>
      <c r="AA1275" s="23">
        <v>41882</v>
      </c>
      <c r="AB1275" s="23">
        <v>2332152</v>
      </c>
    </row>
    <row r="1276" spans="1:28" x14ac:dyDescent="0.25">
      <c r="A1276" s="23" t="s">
        <v>926</v>
      </c>
      <c r="B1276" s="23">
        <v>200000002</v>
      </c>
      <c r="C1276" s="26">
        <v>41914.585393518515</v>
      </c>
      <c r="D1276" s="26">
        <v>41933.569548611114</v>
      </c>
      <c r="E1276" s="26"/>
      <c r="F1276" s="23">
        <v>0</v>
      </c>
      <c r="G1276" s="23">
        <v>1</v>
      </c>
      <c r="H1276" s="23">
        <v>200000000</v>
      </c>
      <c r="I1276" s="23" t="s">
        <v>1745</v>
      </c>
      <c r="J1276" s="23">
        <v>200000001</v>
      </c>
      <c r="K1276" s="23"/>
      <c r="L1276" s="23" t="s">
        <v>926</v>
      </c>
      <c r="M1276" s="23" t="s">
        <v>927</v>
      </c>
      <c r="N1276" s="23" t="s">
        <v>373</v>
      </c>
      <c r="O1276" s="23" t="s">
        <v>337</v>
      </c>
      <c r="P1276" s="23" t="s">
        <v>2830</v>
      </c>
      <c r="Q1276" s="23"/>
      <c r="R1276" s="26">
        <v>41815.833333333336</v>
      </c>
      <c r="S1276" s="23">
        <v>8000</v>
      </c>
      <c r="T1276" s="23" t="s">
        <v>281</v>
      </c>
      <c r="U1276" s="23" t="s">
        <v>3593</v>
      </c>
      <c r="V1276" s="23" t="s">
        <v>1698</v>
      </c>
      <c r="W1276" s="23">
        <v>41816</v>
      </c>
      <c r="X1276" s="23" t="s">
        <v>274</v>
      </c>
      <c r="Y1276" s="23">
        <v>8000</v>
      </c>
      <c r="Z1276" s="23"/>
      <c r="AA1276" s="23">
        <v>41816</v>
      </c>
      <c r="AB1276" s="23">
        <v>-8000</v>
      </c>
    </row>
    <row r="1277" spans="1:28" x14ac:dyDescent="0.25">
      <c r="A1277" s="23" t="s">
        <v>1064</v>
      </c>
      <c r="B1277" s="23">
        <v>200000003</v>
      </c>
      <c r="C1277" s="26">
        <v>41876.28806712963</v>
      </c>
      <c r="D1277" s="26">
        <v>41933.569409722222</v>
      </c>
      <c r="E1277" s="26"/>
      <c r="F1277" s="23">
        <v>0</v>
      </c>
      <c r="G1277" s="23">
        <v>1</v>
      </c>
      <c r="H1277" s="23">
        <v>200000003</v>
      </c>
      <c r="I1277" s="23" t="s">
        <v>1065</v>
      </c>
      <c r="J1277" s="23">
        <v>200000001</v>
      </c>
      <c r="K1277" s="23"/>
      <c r="L1277" s="23" t="s">
        <v>1064</v>
      </c>
      <c r="M1277" s="23" t="s">
        <v>1066</v>
      </c>
      <c r="N1277" s="23" t="s">
        <v>549</v>
      </c>
      <c r="O1277" s="23" t="s">
        <v>317</v>
      </c>
      <c r="P1277" s="23" t="s">
        <v>1552</v>
      </c>
      <c r="Q1277" s="23"/>
      <c r="R1277" s="26"/>
      <c r="S1277" s="23">
        <v>2103</v>
      </c>
      <c r="T1277" s="23" t="s">
        <v>281</v>
      </c>
      <c r="U1277" s="23" t="s">
        <v>284</v>
      </c>
      <c r="V1277" s="23" t="s">
        <v>1699</v>
      </c>
      <c r="W1277" s="23"/>
      <c r="X1277" s="23" t="s">
        <v>192</v>
      </c>
      <c r="Y1277" s="23">
        <v>2103</v>
      </c>
      <c r="Z1277" s="23"/>
      <c r="AA1277" s="23"/>
      <c r="AB1277" s="23">
        <v>-2103</v>
      </c>
    </row>
    <row r="1278" spans="1:28" x14ac:dyDescent="0.25">
      <c r="A1278" s="23" t="s">
        <v>1428</v>
      </c>
      <c r="B1278" s="23">
        <v>200000001</v>
      </c>
      <c r="C1278" s="26">
        <v>41876.247523148151</v>
      </c>
      <c r="D1278" s="26">
        <v>41933.569398148145</v>
      </c>
      <c r="E1278" s="26"/>
      <c r="F1278" s="23">
        <v>0</v>
      </c>
      <c r="G1278" s="23">
        <v>1</v>
      </c>
      <c r="H1278" s="23">
        <v>200000003</v>
      </c>
      <c r="I1278" s="23" t="s">
        <v>1429</v>
      </c>
      <c r="J1278" s="23">
        <v>200000000</v>
      </c>
      <c r="K1278" s="23"/>
      <c r="L1278" s="23" t="s">
        <v>1428</v>
      </c>
      <c r="M1278" s="23" t="s">
        <v>1128</v>
      </c>
      <c r="N1278" s="23" t="s">
        <v>436</v>
      </c>
      <c r="O1278" s="23" t="s">
        <v>309</v>
      </c>
      <c r="P1278" s="23" t="s">
        <v>1558</v>
      </c>
      <c r="Q1278" s="23"/>
      <c r="R1278" s="26">
        <v>41688.833333333336</v>
      </c>
      <c r="S1278" s="23">
        <v>212940.36</v>
      </c>
      <c r="T1278" s="23" t="s">
        <v>280</v>
      </c>
      <c r="U1278" s="23" t="s">
        <v>282</v>
      </c>
      <c r="V1278" s="23" t="s">
        <v>1699</v>
      </c>
      <c r="W1278" s="23">
        <v>41689</v>
      </c>
      <c r="X1278" s="23" t="s">
        <v>181</v>
      </c>
      <c r="Y1278" s="23"/>
      <c r="Z1278" s="23">
        <v>212940.36</v>
      </c>
      <c r="AA1278" s="23">
        <v>41689</v>
      </c>
      <c r="AB1278" s="23">
        <v>212940.36</v>
      </c>
    </row>
    <row r="1279" spans="1:28" x14ac:dyDescent="0.25">
      <c r="A1279" s="23" t="s">
        <v>1378</v>
      </c>
      <c r="B1279" s="23">
        <v>200000001</v>
      </c>
      <c r="C1279" s="26">
        <v>41876.261203703703</v>
      </c>
      <c r="D1279" s="26">
        <v>41933.569398148145</v>
      </c>
      <c r="E1279" s="26"/>
      <c r="F1279" s="23">
        <v>0</v>
      </c>
      <c r="G1279" s="23">
        <v>1</v>
      </c>
      <c r="H1279" s="23">
        <v>200000003</v>
      </c>
      <c r="I1279" s="23" t="s">
        <v>1379</v>
      </c>
      <c r="J1279" s="23">
        <v>200000000</v>
      </c>
      <c r="K1279" s="23"/>
      <c r="L1279" s="23" t="s">
        <v>1378</v>
      </c>
      <c r="M1279" s="23" t="s">
        <v>1092</v>
      </c>
      <c r="N1279" s="23" t="s">
        <v>436</v>
      </c>
      <c r="O1279" s="23" t="s">
        <v>309</v>
      </c>
      <c r="P1279" s="23" t="s">
        <v>1380</v>
      </c>
      <c r="Q1279" s="23"/>
      <c r="R1279" s="26">
        <v>41771.833333333336</v>
      </c>
      <c r="S1279" s="23">
        <v>287285.65999999997</v>
      </c>
      <c r="T1279" s="23" t="s">
        <v>280</v>
      </c>
      <c r="U1279" s="23" t="s">
        <v>282</v>
      </c>
      <c r="V1279" s="23" t="s">
        <v>1699</v>
      </c>
      <c r="W1279" s="23">
        <v>41772</v>
      </c>
      <c r="X1279" s="23" t="s">
        <v>181</v>
      </c>
      <c r="Y1279" s="23"/>
      <c r="Z1279" s="23">
        <v>287285.65999999997</v>
      </c>
      <c r="AA1279" s="23">
        <v>41772</v>
      </c>
      <c r="AB1279" s="23">
        <v>287285.65999999997</v>
      </c>
    </row>
    <row r="1280" spans="1:28" x14ac:dyDescent="0.25">
      <c r="A1280" s="23" t="s">
        <v>518</v>
      </c>
      <c r="B1280" s="23">
        <v>200000000</v>
      </c>
      <c r="C1280" s="26">
        <v>41870.48746527778</v>
      </c>
      <c r="D1280" s="26">
        <v>41933.543043981481</v>
      </c>
      <c r="E1280" s="26"/>
      <c r="F1280" s="23">
        <v>0</v>
      </c>
      <c r="G1280" s="23">
        <v>1</v>
      </c>
      <c r="H1280" s="23">
        <v>200000000</v>
      </c>
      <c r="I1280" s="23" t="s">
        <v>1172</v>
      </c>
      <c r="J1280" s="23">
        <v>200000001</v>
      </c>
      <c r="K1280" s="23"/>
      <c r="L1280" s="23" t="s">
        <v>518</v>
      </c>
      <c r="M1280" s="23" t="s">
        <v>519</v>
      </c>
      <c r="N1280" s="23" t="s">
        <v>530</v>
      </c>
      <c r="O1280" s="23" t="s">
        <v>293</v>
      </c>
      <c r="P1280" s="23" t="s">
        <v>1173</v>
      </c>
      <c r="Q1280" s="23"/>
      <c r="R1280" s="26">
        <v>41858.833333333336</v>
      </c>
      <c r="S1280" s="23">
        <v>402040.25</v>
      </c>
      <c r="T1280" s="23" t="s">
        <v>281</v>
      </c>
      <c r="U1280" s="23" t="s">
        <v>283</v>
      </c>
      <c r="V1280" s="23" t="s">
        <v>1698</v>
      </c>
      <c r="W1280" s="23">
        <v>41859</v>
      </c>
      <c r="X1280" s="23" t="s">
        <v>185</v>
      </c>
      <c r="Y1280" s="23">
        <v>402040.25</v>
      </c>
      <c r="Z1280" s="23"/>
      <c r="AA1280" s="23">
        <v>41859</v>
      </c>
      <c r="AB1280" s="23">
        <v>-402040.25</v>
      </c>
    </row>
    <row r="1281" spans="1:28" x14ac:dyDescent="0.25">
      <c r="A1281" s="23" t="s">
        <v>2070</v>
      </c>
      <c r="B1281" s="23">
        <v>200000001</v>
      </c>
      <c r="C1281" s="26">
        <v>41894.411134259259</v>
      </c>
      <c r="D1281" s="26">
        <v>41933.569374999999</v>
      </c>
      <c r="E1281" s="26"/>
      <c r="F1281" s="23">
        <v>0</v>
      </c>
      <c r="G1281" s="23">
        <v>1</v>
      </c>
      <c r="H1281" s="23">
        <v>200000000</v>
      </c>
      <c r="I1281" s="23" t="s">
        <v>2071</v>
      </c>
      <c r="J1281" s="23">
        <v>200000000</v>
      </c>
      <c r="K1281" s="23"/>
      <c r="L1281" s="23" t="s">
        <v>2070</v>
      </c>
      <c r="M1281" s="23" t="s">
        <v>2072</v>
      </c>
      <c r="N1281" s="23" t="s">
        <v>525</v>
      </c>
      <c r="O1281" s="23" t="s">
        <v>332</v>
      </c>
      <c r="P1281" s="23" t="s">
        <v>2706</v>
      </c>
      <c r="Q1281" s="23"/>
      <c r="R1281" s="26">
        <v>41879.833333333336</v>
      </c>
      <c r="S1281" s="23">
        <v>150248</v>
      </c>
      <c r="T1281" s="23" t="s">
        <v>280</v>
      </c>
      <c r="U1281" s="23" t="s">
        <v>282</v>
      </c>
      <c r="V1281" s="23" t="s">
        <v>1698</v>
      </c>
      <c r="W1281" s="23">
        <v>41880</v>
      </c>
      <c r="X1281" s="23" t="s">
        <v>181</v>
      </c>
      <c r="Y1281" s="23"/>
      <c r="Z1281" s="23">
        <v>150248</v>
      </c>
      <c r="AA1281" s="23">
        <v>41880</v>
      </c>
      <c r="AB1281" s="23">
        <v>150248</v>
      </c>
    </row>
    <row r="1282" spans="1:28" x14ac:dyDescent="0.25">
      <c r="A1282" s="23" t="s">
        <v>1225</v>
      </c>
      <c r="B1282" s="23">
        <v>200000000</v>
      </c>
      <c r="C1282" s="26">
        <v>41870.505300925928</v>
      </c>
      <c r="D1282" s="26">
        <v>41933.542997685188</v>
      </c>
      <c r="E1282" s="26"/>
      <c r="F1282" s="23">
        <v>0</v>
      </c>
      <c r="G1282" s="23">
        <v>1</v>
      </c>
      <c r="H1282" s="23">
        <v>200000003</v>
      </c>
      <c r="I1282" s="23" t="s">
        <v>1226</v>
      </c>
      <c r="J1282" s="23">
        <v>200000001</v>
      </c>
      <c r="K1282" s="23"/>
      <c r="L1282" s="23" t="s">
        <v>1225</v>
      </c>
      <c r="M1282" s="23" t="s">
        <v>1227</v>
      </c>
      <c r="N1282" s="23" t="s">
        <v>665</v>
      </c>
      <c r="O1282" s="23" t="s">
        <v>295</v>
      </c>
      <c r="P1282" s="23" t="s">
        <v>1228</v>
      </c>
      <c r="Q1282" s="23">
        <v>100</v>
      </c>
      <c r="R1282" s="26">
        <v>41878.833333333336</v>
      </c>
      <c r="S1282" s="23">
        <v>12130</v>
      </c>
      <c r="T1282" s="23" t="s">
        <v>281</v>
      </c>
      <c r="U1282" s="23" t="s">
        <v>283</v>
      </c>
      <c r="V1282" s="23" t="s">
        <v>1699</v>
      </c>
      <c r="W1282" s="23">
        <v>41879</v>
      </c>
      <c r="X1282" s="23" t="s">
        <v>185</v>
      </c>
      <c r="Y1282" s="23">
        <v>12130</v>
      </c>
      <c r="Z1282" s="23"/>
      <c r="AA1282" s="23">
        <v>41879</v>
      </c>
      <c r="AB1282" s="23">
        <v>-12130</v>
      </c>
    </row>
    <row r="1283" spans="1:28" x14ac:dyDescent="0.25">
      <c r="A1283" s="23" t="s">
        <v>388</v>
      </c>
      <c r="B1283" s="23">
        <v>200000002</v>
      </c>
      <c r="C1283" s="26">
        <v>41858.419849537036</v>
      </c>
      <c r="D1283" s="26">
        <v>41933.569467592592</v>
      </c>
      <c r="E1283" s="26"/>
      <c r="F1283" s="23">
        <v>0</v>
      </c>
      <c r="G1283" s="23">
        <v>1</v>
      </c>
      <c r="H1283" s="23">
        <v>200000003</v>
      </c>
      <c r="I1283" s="23" t="s">
        <v>448</v>
      </c>
      <c r="J1283" s="23">
        <v>200000001</v>
      </c>
      <c r="K1283" s="23"/>
      <c r="L1283" s="23" t="s">
        <v>388</v>
      </c>
      <c r="M1283" s="23" t="s">
        <v>389</v>
      </c>
      <c r="N1283" s="23" t="s">
        <v>937</v>
      </c>
      <c r="O1283" s="23" t="s">
        <v>300</v>
      </c>
      <c r="P1283" s="23" t="s">
        <v>938</v>
      </c>
      <c r="Q1283" s="23"/>
      <c r="R1283" s="26"/>
      <c r="S1283" s="23">
        <v>182000</v>
      </c>
      <c r="T1283" s="23" t="s">
        <v>281</v>
      </c>
      <c r="U1283" s="23" t="s">
        <v>3593</v>
      </c>
      <c r="V1283" s="23" t="s">
        <v>1699</v>
      </c>
      <c r="W1283" s="23"/>
      <c r="X1283" s="23" t="s">
        <v>274</v>
      </c>
      <c r="Y1283" s="23">
        <v>182000</v>
      </c>
      <c r="Z1283" s="23"/>
      <c r="AA1283" s="23"/>
      <c r="AB1283" s="23">
        <v>-182000</v>
      </c>
    </row>
    <row r="1284" spans="1:28" x14ac:dyDescent="0.25">
      <c r="A1284" s="23" t="s">
        <v>381</v>
      </c>
      <c r="B1284" s="23">
        <v>200000001</v>
      </c>
      <c r="C1284" s="26">
        <v>41858.595405092594</v>
      </c>
      <c r="D1284" s="26">
        <v>41933.569456018522</v>
      </c>
      <c r="E1284" s="26"/>
      <c r="F1284" s="23">
        <v>0</v>
      </c>
      <c r="G1284" s="23">
        <v>1</v>
      </c>
      <c r="H1284" s="23">
        <v>200000003</v>
      </c>
      <c r="I1284" s="23" t="s">
        <v>382</v>
      </c>
      <c r="J1284" s="23">
        <v>200000000</v>
      </c>
      <c r="K1284" s="23"/>
      <c r="L1284" s="23" t="s">
        <v>381</v>
      </c>
      <c r="M1284" s="23" t="s">
        <v>383</v>
      </c>
      <c r="N1284" s="23" t="s">
        <v>384</v>
      </c>
      <c r="O1284" s="23" t="s">
        <v>277</v>
      </c>
      <c r="P1284" s="23" t="s">
        <v>601</v>
      </c>
      <c r="Q1284" s="23"/>
      <c r="R1284" s="26">
        <v>41952.833333333336</v>
      </c>
      <c r="S1284" s="23">
        <v>37830</v>
      </c>
      <c r="T1284" s="23" t="s">
        <v>280</v>
      </c>
      <c r="U1284" s="23" t="s">
        <v>282</v>
      </c>
      <c r="V1284" s="23" t="s">
        <v>1699</v>
      </c>
      <c r="W1284" s="23">
        <v>41953</v>
      </c>
      <c r="X1284" s="23" t="s">
        <v>181</v>
      </c>
      <c r="Y1284" s="23"/>
      <c r="Z1284" s="23">
        <v>37830</v>
      </c>
      <c r="AA1284" s="23">
        <v>41953</v>
      </c>
      <c r="AB1284" s="23">
        <v>37830</v>
      </c>
    </row>
    <row r="1285" spans="1:28" x14ac:dyDescent="0.25">
      <c r="A1285" s="23" t="s">
        <v>1912</v>
      </c>
      <c r="B1285" s="23">
        <v>200000002</v>
      </c>
      <c r="C1285" s="26">
        <v>41915.505972222221</v>
      </c>
      <c r="D1285" s="26">
        <v>41933.569328703707</v>
      </c>
      <c r="E1285" s="26"/>
      <c r="F1285" s="23">
        <v>0</v>
      </c>
      <c r="G1285" s="23">
        <v>1</v>
      </c>
      <c r="H1285" s="23">
        <v>200000000</v>
      </c>
      <c r="I1285" s="23" t="s">
        <v>1913</v>
      </c>
      <c r="J1285" s="23">
        <v>200000001</v>
      </c>
      <c r="K1285" s="23"/>
      <c r="L1285" s="23" t="s">
        <v>1912</v>
      </c>
      <c r="M1285" s="23" t="s">
        <v>1914</v>
      </c>
      <c r="N1285" s="23" t="s">
        <v>1915</v>
      </c>
      <c r="O1285" s="23" t="s">
        <v>1916</v>
      </c>
      <c r="P1285" s="23" t="s">
        <v>1917</v>
      </c>
      <c r="Q1285" s="23"/>
      <c r="R1285" s="26">
        <v>41855.833333333336</v>
      </c>
      <c r="S1285" s="23">
        <v>5000</v>
      </c>
      <c r="T1285" s="23" t="s">
        <v>281</v>
      </c>
      <c r="U1285" s="23" t="s">
        <v>3593</v>
      </c>
      <c r="V1285" s="23" t="s">
        <v>1698</v>
      </c>
      <c r="W1285" s="23">
        <v>41856</v>
      </c>
      <c r="X1285" s="23" t="s">
        <v>274</v>
      </c>
      <c r="Y1285" s="23">
        <v>5000</v>
      </c>
      <c r="Z1285" s="23"/>
      <c r="AA1285" s="23">
        <v>41856</v>
      </c>
      <c r="AB1285" s="23">
        <v>-5000</v>
      </c>
    </row>
    <row r="1286" spans="1:28" x14ac:dyDescent="0.25">
      <c r="A1286" s="23"/>
      <c r="B1286" s="23">
        <v>200000001</v>
      </c>
      <c r="C1286" s="26">
        <v>41814.214282407411</v>
      </c>
      <c r="D1286" s="26">
        <v>41933.57402777778</v>
      </c>
      <c r="E1286" s="26"/>
      <c r="F1286" s="23">
        <v>0</v>
      </c>
      <c r="G1286" s="23">
        <v>1</v>
      </c>
      <c r="H1286" s="23">
        <v>200000000</v>
      </c>
      <c r="I1286" s="23"/>
      <c r="J1286" s="23">
        <v>200000000</v>
      </c>
      <c r="K1286" s="23"/>
      <c r="L1286" s="23"/>
      <c r="M1286" s="23"/>
      <c r="N1286" s="23" t="s">
        <v>520</v>
      </c>
      <c r="O1286" s="23" t="s">
        <v>339</v>
      </c>
      <c r="P1286" s="23" t="s">
        <v>893</v>
      </c>
      <c r="Q1286" s="23"/>
      <c r="R1286" s="26">
        <v>41881.833333333336</v>
      </c>
      <c r="S1286" s="23">
        <v>300000</v>
      </c>
      <c r="T1286" s="23" t="s">
        <v>280</v>
      </c>
      <c r="U1286" s="23" t="s">
        <v>282</v>
      </c>
      <c r="V1286" s="23" t="s">
        <v>1698</v>
      </c>
      <c r="W1286" s="23">
        <v>41882</v>
      </c>
      <c r="X1286" s="23" t="s">
        <v>181</v>
      </c>
      <c r="Y1286" s="23"/>
      <c r="Z1286" s="23">
        <v>300000</v>
      </c>
      <c r="AA1286" s="23">
        <v>41882</v>
      </c>
      <c r="AB1286" s="23">
        <v>300000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86"/>
  <sheetViews>
    <sheetView workbookViewId="0"/>
  </sheetViews>
  <sheetFormatPr defaultRowHeight="15" x14ac:dyDescent="0.25"/>
  <cols>
    <col min="1" max="1" width="38.85546875" bestFit="1" customWidth="1"/>
    <col min="2" max="2" width="15.28515625" bestFit="1" customWidth="1"/>
    <col min="3" max="3" width="19.85546875" bestFit="1" customWidth="1"/>
    <col min="4" max="12" width="9.7109375" bestFit="1" customWidth="1"/>
    <col min="13" max="19" width="10.7109375" bestFit="1" customWidth="1"/>
  </cols>
  <sheetData>
    <row r="1" spans="1:3" x14ac:dyDescent="0.25">
      <c r="A1" s="23" t="s">
        <v>362</v>
      </c>
      <c r="B1" s="26" t="s">
        <v>1682</v>
      </c>
      <c r="C1" s="16" t="s">
        <v>1683</v>
      </c>
    </row>
    <row r="2" spans="1:3" x14ac:dyDescent="0.25">
      <c r="A2" s="23" t="s">
        <v>2289</v>
      </c>
      <c r="B2" s="26">
        <v>41969.833333333336</v>
      </c>
      <c r="C2" s="16">
        <v>41970</v>
      </c>
    </row>
    <row r="3" spans="1:3" x14ac:dyDescent="0.25">
      <c r="A3" s="23" t="s">
        <v>2495</v>
      </c>
      <c r="B3" s="26"/>
      <c r="C3" s="16"/>
    </row>
    <row r="4" spans="1:3" x14ac:dyDescent="0.25">
      <c r="A4" s="23" t="s">
        <v>1489</v>
      </c>
      <c r="B4" s="26">
        <v>41868.833333333336</v>
      </c>
      <c r="C4" s="16">
        <v>41869</v>
      </c>
    </row>
    <row r="5" spans="1:3" x14ac:dyDescent="0.25">
      <c r="A5" s="23" t="s">
        <v>2477</v>
      </c>
      <c r="B5" s="26">
        <v>41927.833333333336</v>
      </c>
      <c r="C5" s="16">
        <v>41928</v>
      </c>
    </row>
    <row r="6" spans="1:3" x14ac:dyDescent="0.25">
      <c r="A6" s="23" t="s">
        <v>852</v>
      </c>
      <c r="B6" s="26">
        <v>41984.833333333336</v>
      </c>
      <c r="C6" s="16">
        <v>41985</v>
      </c>
    </row>
    <row r="7" spans="1:3" x14ac:dyDescent="0.25">
      <c r="A7" s="23" t="s">
        <v>2279</v>
      </c>
      <c r="B7" s="26">
        <v>41918.833333333336</v>
      </c>
      <c r="C7" s="16">
        <v>41919</v>
      </c>
    </row>
    <row r="8" spans="1:3" x14ac:dyDescent="0.25">
      <c r="A8" s="23" t="s">
        <v>2290</v>
      </c>
      <c r="B8" s="26"/>
      <c r="C8" s="16"/>
    </row>
    <row r="9" spans="1:3" x14ac:dyDescent="0.25">
      <c r="A9" s="23" t="s">
        <v>2568</v>
      </c>
      <c r="B9" s="26">
        <v>41784.833333333336</v>
      </c>
      <c r="C9" s="16">
        <v>41785</v>
      </c>
    </row>
    <row r="10" spans="1:3" x14ac:dyDescent="0.25">
      <c r="A10" s="23" t="s">
        <v>2254</v>
      </c>
      <c r="B10" s="26"/>
      <c r="C10" s="16"/>
    </row>
    <row r="11" spans="1:3" x14ac:dyDescent="0.25">
      <c r="A11" s="23" t="s">
        <v>2775</v>
      </c>
      <c r="B11" s="26">
        <v>41805.833333333336</v>
      </c>
      <c r="C11" s="16">
        <v>41806</v>
      </c>
    </row>
    <row r="12" spans="1:3" x14ac:dyDescent="0.25">
      <c r="A12" s="23" t="s">
        <v>1635</v>
      </c>
      <c r="B12" s="26"/>
      <c r="C12" s="16"/>
    </row>
    <row r="13" spans="1:3" x14ac:dyDescent="0.25">
      <c r="A13" s="23" t="s">
        <v>1820</v>
      </c>
      <c r="B13" s="26">
        <v>41917.833333333336</v>
      </c>
      <c r="C13" s="16">
        <v>41918</v>
      </c>
    </row>
    <row r="14" spans="1:3" x14ac:dyDescent="0.25">
      <c r="A14" s="23" t="s">
        <v>731</v>
      </c>
      <c r="B14" s="26">
        <v>41875.833333333336</v>
      </c>
      <c r="C14" s="16">
        <v>41876</v>
      </c>
    </row>
    <row r="15" spans="1:3" x14ac:dyDescent="0.25">
      <c r="A15" s="23" t="s">
        <v>2576</v>
      </c>
      <c r="B15" s="26">
        <v>41900.833333333336</v>
      </c>
      <c r="C15" s="16">
        <v>41901</v>
      </c>
    </row>
    <row r="16" spans="1:3" x14ac:dyDescent="0.25">
      <c r="A16" s="23" t="s">
        <v>3186</v>
      </c>
      <c r="B16" s="26">
        <v>41981.833333333336</v>
      </c>
      <c r="C16" s="16">
        <v>41982</v>
      </c>
    </row>
    <row r="17" spans="1:3" x14ac:dyDescent="0.25">
      <c r="A17" s="23" t="s">
        <v>378</v>
      </c>
      <c r="B17" s="26"/>
      <c r="C17" s="16"/>
    </row>
    <row r="18" spans="1:3" x14ac:dyDescent="0.25">
      <c r="A18" s="23" t="s">
        <v>1582</v>
      </c>
      <c r="B18" s="26">
        <v>41728.833333333336</v>
      </c>
      <c r="C18" s="16">
        <v>41729</v>
      </c>
    </row>
    <row r="19" spans="1:3" x14ac:dyDescent="0.25">
      <c r="A19" s="23" t="s">
        <v>3256</v>
      </c>
      <c r="B19" s="26">
        <v>41919.833333333336</v>
      </c>
      <c r="C19" s="16">
        <v>41920</v>
      </c>
    </row>
    <row r="20" spans="1:3" x14ac:dyDescent="0.25">
      <c r="A20" s="23" t="s">
        <v>1219</v>
      </c>
      <c r="B20" s="26"/>
      <c r="C20" s="16"/>
    </row>
    <row r="21" spans="1:3" x14ac:dyDescent="0.25">
      <c r="A21" s="23" t="s">
        <v>3215</v>
      </c>
      <c r="B21" s="26">
        <v>41968.833333333336</v>
      </c>
      <c r="C21" s="16">
        <v>41969</v>
      </c>
    </row>
    <row r="22" spans="1:3" x14ac:dyDescent="0.25">
      <c r="A22" s="23" t="s">
        <v>1151</v>
      </c>
      <c r="B22" s="26"/>
      <c r="C22" s="16"/>
    </row>
    <row r="23" spans="1:3" x14ac:dyDescent="0.25">
      <c r="A23" s="23" t="s">
        <v>3184</v>
      </c>
      <c r="B23" s="26">
        <v>41981.833333333336</v>
      </c>
      <c r="C23" s="16">
        <v>41982</v>
      </c>
    </row>
    <row r="24" spans="1:3" x14ac:dyDescent="0.25">
      <c r="A24" s="23" t="s">
        <v>2423</v>
      </c>
      <c r="B24" s="26"/>
      <c r="C24" s="16"/>
    </row>
    <row r="25" spans="1:3" x14ac:dyDescent="0.25">
      <c r="A25" s="23" t="s">
        <v>3208</v>
      </c>
      <c r="B25" s="26">
        <v>41977.833333333336</v>
      </c>
      <c r="C25" s="16">
        <v>41978</v>
      </c>
    </row>
    <row r="26" spans="1:3" x14ac:dyDescent="0.25">
      <c r="A26" s="23" t="s">
        <v>2530</v>
      </c>
      <c r="B26" s="26">
        <v>41889.833333333336</v>
      </c>
      <c r="C26" s="16">
        <v>41890</v>
      </c>
    </row>
    <row r="27" spans="1:3" x14ac:dyDescent="0.25">
      <c r="A27" s="23" t="s">
        <v>951</v>
      </c>
      <c r="B27" s="26">
        <v>41865.833333333336</v>
      </c>
      <c r="C27" s="16">
        <v>41866</v>
      </c>
    </row>
    <row r="28" spans="1:3" x14ac:dyDescent="0.25">
      <c r="A28" s="23" t="s">
        <v>396</v>
      </c>
      <c r="B28" s="26">
        <v>41833.833333333336</v>
      </c>
      <c r="C28" s="16">
        <v>41834</v>
      </c>
    </row>
    <row r="29" spans="1:3" x14ac:dyDescent="0.25">
      <c r="A29" s="23" t="s">
        <v>670</v>
      </c>
      <c r="B29" s="26">
        <v>41843.833333333336</v>
      </c>
      <c r="C29" s="16">
        <v>41844</v>
      </c>
    </row>
    <row r="30" spans="1:3" x14ac:dyDescent="0.25">
      <c r="A30" s="23" t="s">
        <v>3357</v>
      </c>
      <c r="B30" s="26">
        <v>41955.833333333336</v>
      </c>
      <c r="C30" s="16">
        <v>41956</v>
      </c>
    </row>
    <row r="31" spans="1:3" x14ac:dyDescent="0.25">
      <c r="A31" s="23" t="s">
        <v>2013</v>
      </c>
      <c r="B31" s="26">
        <v>41840.833333333336</v>
      </c>
      <c r="C31" s="16">
        <v>41841</v>
      </c>
    </row>
    <row r="32" spans="1:3" x14ac:dyDescent="0.25">
      <c r="A32" s="23" t="s">
        <v>925</v>
      </c>
      <c r="B32" s="26">
        <v>41788.833333333336</v>
      </c>
      <c r="C32" s="16">
        <v>41789</v>
      </c>
    </row>
    <row r="33" spans="1:3" x14ac:dyDescent="0.25">
      <c r="A33" s="23" t="s">
        <v>1312</v>
      </c>
      <c r="B33" s="26"/>
      <c r="C33" s="16"/>
    </row>
    <row r="34" spans="1:3" x14ac:dyDescent="0.25">
      <c r="A34" s="23" t="s">
        <v>2164</v>
      </c>
      <c r="B34" s="26">
        <v>41900.833333333336</v>
      </c>
      <c r="C34" s="16">
        <v>41901</v>
      </c>
    </row>
    <row r="35" spans="1:3" x14ac:dyDescent="0.25">
      <c r="A35" s="23" t="s">
        <v>679</v>
      </c>
      <c r="B35" s="26"/>
      <c r="C35" s="16"/>
    </row>
    <row r="36" spans="1:3" x14ac:dyDescent="0.25">
      <c r="A36" s="23" t="s">
        <v>2316</v>
      </c>
      <c r="B36" s="26">
        <v>41941.833333333336</v>
      </c>
      <c r="C36" s="16">
        <v>41942</v>
      </c>
    </row>
    <row r="37" spans="1:3" x14ac:dyDescent="0.25">
      <c r="A37" s="23" t="s">
        <v>3294</v>
      </c>
      <c r="B37" s="26">
        <v>41983.833333333336</v>
      </c>
      <c r="C37" s="16">
        <v>41984</v>
      </c>
    </row>
    <row r="38" spans="1:3" x14ac:dyDescent="0.25">
      <c r="A38" s="23" t="s">
        <v>2452</v>
      </c>
      <c r="B38" s="26">
        <v>41918.833333333336</v>
      </c>
      <c r="C38" s="16">
        <v>41919</v>
      </c>
    </row>
    <row r="39" spans="1:3" x14ac:dyDescent="0.25">
      <c r="A39" s="23" t="s">
        <v>822</v>
      </c>
      <c r="B39" s="26">
        <v>41906.833333333336</v>
      </c>
      <c r="C39" s="16">
        <v>41907</v>
      </c>
    </row>
    <row r="40" spans="1:3" x14ac:dyDescent="0.25">
      <c r="A40" s="23" t="s">
        <v>3439</v>
      </c>
      <c r="B40" s="26">
        <v>41970.833333333336</v>
      </c>
      <c r="C40" s="16">
        <v>41971</v>
      </c>
    </row>
    <row r="41" spans="1:3" x14ac:dyDescent="0.25">
      <c r="A41" s="23" t="s">
        <v>3193</v>
      </c>
      <c r="B41" s="26">
        <v>41927.833333333336</v>
      </c>
      <c r="C41" s="16">
        <v>41928</v>
      </c>
    </row>
    <row r="42" spans="1:3" x14ac:dyDescent="0.25">
      <c r="A42" s="23" t="s">
        <v>2219</v>
      </c>
      <c r="B42" s="26">
        <v>41941.833333333336</v>
      </c>
      <c r="C42" s="16">
        <v>41942</v>
      </c>
    </row>
    <row r="43" spans="1:3" x14ac:dyDescent="0.25">
      <c r="A43" s="23" t="s">
        <v>3037</v>
      </c>
      <c r="B43" s="26">
        <v>41959.875</v>
      </c>
      <c r="C43" s="16">
        <v>41960</v>
      </c>
    </row>
    <row r="44" spans="1:3" x14ac:dyDescent="0.25">
      <c r="A44" s="23" t="s">
        <v>1356</v>
      </c>
      <c r="B44" s="26"/>
      <c r="C44" s="16"/>
    </row>
    <row r="45" spans="1:3" x14ac:dyDescent="0.25">
      <c r="A45" s="23" t="s">
        <v>737</v>
      </c>
      <c r="B45" s="26"/>
      <c r="C45" s="16"/>
    </row>
    <row r="46" spans="1:3" x14ac:dyDescent="0.25">
      <c r="A46" s="23" t="s">
        <v>2715</v>
      </c>
      <c r="B46" s="26">
        <v>41876.833333333336</v>
      </c>
      <c r="C46" s="16">
        <v>41877</v>
      </c>
    </row>
    <row r="47" spans="1:3" x14ac:dyDescent="0.25">
      <c r="A47" s="23" t="s">
        <v>2484</v>
      </c>
      <c r="B47" s="26">
        <v>41799.833333333336</v>
      </c>
      <c r="C47" s="16">
        <v>41800</v>
      </c>
    </row>
    <row r="48" spans="1:3" x14ac:dyDescent="0.25">
      <c r="A48" s="23" t="s">
        <v>721</v>
      </c>
      <c r="B48" s="26">
        <v>41836.833333333336</v>
      </c>
      <c r="C48" s="16">
        <v>41837</v>
      </c>
    </row>
    <row r="49" spans="1:3" x14ac:dyDescent="0.25">
      <c r="A49" s="23" t="s">
        <v>3508</v>
      </c>
      <c r="B49" s="26">
        <v>41871.833333333336</v>
      </c>
      <c r="C49" s="16">
        <v>41872</v>
      </c>
    </row>
    <row r="50" spans="1:3" x14ac:dyDescent="0.25">
      <c r="A50" s="23" t="s">
        <v>2046</v>
      </c>
      <c r="B50" s="26">
        <v>41903.833333333336</v>
      </c>
      <c r="C50" s="16">
        <v>41904</v>
      </c>
    </row>
    <row r="51" spans="1:3" x14ac:dyDescent="0.25">
      <c r="A51" s="23" t="s">
        <v>959</v>
      </c>
      <c r="B51" s="26">
        <v>41865.833333333336</v>
      </c>
      <c r="C51" s="16">
        <v>41866</v>
      </c>
    </row>
    <row r="52" spans="1:3" x14ac:dyDescent="0.25">
      <c r="A52" s="23" t="s">
        <v>3365</v>
      </c>
      <c r="B52" s="26">
        <v>41983.833333333336</v>
      </c>
      <c r="C52" s="16">
        <v>41984</v>
      </c>
    </row>
    <row r="53" spans="1:3" x14ac:dyDescent="0.25">
      <c r="A53" s="23" t="s">
        <v>1521</v>
      </c>
      <c r="B53" s="26">
        <v>41913.833333333336</v>
      </c>
      <c r="C53" s="16">
        <v>41914</v>
      </c>
    </row>
    <row r="54" spans="1:3" x14ac:dyDescent="0.25">
      <c r="A54" s="23" t="s">
        <v>3224</v>
      </c>
      <c r="B54" s="26">
        <v>41941.833333333336</v>
      </c>
      <c r="C54" s="16">
        <v>41942</v>
      </c>
    </row>
    <row r="55" spans="1:3" x14ac:dyDescent="0.25">
      <c r="A55" s="23" t="s">
        <v>2353</v>
      </c>
      <c r="B55" s="26">
        <v>41864.833333333336</v>
      </c>
      <c r="C55" s="16">
        <v>41865</v>
      </c>
    </row>
    <row r="56" spans="1:3" x14ac:dyDescent="0.25">
      <c r="A56" s="23" t="s">
        <v>2733</v>
      </c>
      <c r="B56" s="26">
        <v>41731.833333333336</v>
      </c>
      <c r="C56" s="16">
        <v>41732</v>
      </c>
    </row>
    <row r="57" spans="1:3" x14ac:dyDescent="0.25">
      <c r="A57" s="23" t="s">
        <v>2606</v>
      </c>
      <c r="B57" s="26"/>
      <c r="C57" s="16"/>
    </row>
    <row r="58" spans="1:3" x14ac:dyDescent="0.25">
      <c r="A58" s="23" t="s">
        <v>1287</v>
      </c>
      <c r="B58" s="26">
        <v>41736.833333333336</v>
      </c>
      <c r="C58" s="16">
        <v>41737</v>
      </c>
    </row>
    <row r="59" spans="1:3" x14ac:dyDescent="0.25">
      <c r="A59" s="23" t="s">
        <v>2165</v>
      </c>
      <c r="B59" s="26">
        <v>41919.833333333336</v>
      </c>
      <c r="C59" s="16">
        <v>41920</v>
      </c>
    </row>
    <row r="60" spans="1:3" x14ac:dyDescent="0.25">
      <c r="A60" s="23" t="s">
        <v>987</v>
      </c>
      <c r="B60" s="26">
        <v>41941.833333333336</v>
      </c>
      <c r="C60" s="16">
        <v>41942</v>
      </c>
    </row>
    <row r="61" spans="1:3" x14ac:dyDescent="0.25">
      <c r="A61" s="23" t="s">
        <v>1484</v>
      </c>
      <c r="B61" s="26">
        <v>41842.833333333336</v>
      </c>
      <c r="C61" s="16">
        <v>41843</v>
      </c>
    </row>
    <row r="62" spans="1:3" x14ac:dyDescent="0.25">
      <c r="A62" s="23" t="s">
        <v>1792</v>
      </c>
      <c r="B62" s="26">
        <v>41771.833333333336</v>
      </c>
      <c r="C62" s="16">
        <v>41772</v>
      </c>
    </row>
    <row r="63" spans="1:3" x14ac:dyDescent="0.25">
      <c r="A63" s="23" t="s">
        <v>3491</v>
      </c>
      <c r="B63" s="26">
        <v>42002.833333333336</v>
      </c>
      <c r="C63" s="16">
        <v>42003</v>
      </c>
    </row>
    <row r="64" spans="1:3" x14ac:dyDescent="0.25">
      <c r="A64" s="23" t="s">
        <v>2403</v>
      </c>
      <c r="B64" s="26"/>
      <c r="C64" s="16"/>
    </row>
    <row r="65" spans="1:3" x14ac:dyDescent="0.25">
      <c r="A65" s="23" t="s">
        <v>532</v>
      </c>
      <c r="B65" s="26">
        <v>41829.833333333336</v>
      </c>
      <c r="C65" s="16">
        <v>41830</v>
      </c>
    </row>
    <row r="66" spans="1:3" x14ac:dyDescent="0.25">
      <c r="A66" s="23" t="s">
        <v>3145</v>
      </c>
      <c r="B66" s="26">
        <v>41942.833333333336</v>
      </c>
      <c r="C66" s="16">
        <v>41943</v>
      </c>
    </row>
    <row r="67" spans="1:3" x14ac:dyDescent="0.25">
      <c r="A67" s="23" t="s">
        <v>3067</v>
      </c>
      <c r="B67" s="26">
        <v>41917.833333333336</v>
      </c>
      <c r="C67" s="16">
        <v>41918</v>
      </c>
    </row>
    <row r="68" spans="1:3" x14ac:dyDescent="0.25">
      <c r="A68" s="23" t="s">
        <v>2479</v>
      </c>
      <c r="B68" s="26"/>
      <c r="C68" s="16"/>
    </row>
    <row r="69" spans="1:3" x14ac:dyDescent="0.25">
      <c r="A69" s="23" t="s">
        <v>1541</v>
      </c>
      <c r="B69" s="26"/>
      <c r="C69" s="16"/>
    </row>
    <row r="70" spans="1:3" x14ac:dyDescent="0.25">
      <c r="A70" s="23" t="s">
        <v>1547</v>
      </c>
      <c r="B70" s="26">
        <v>41893.833333333336</v>
      </c>
      <c r="C70" s="16">
        <v>41894</v>
      </c>
    </row>
    <row r="71" spans="1:3" x14ac:dyDescent="0.25">
      <c r="A71" s="23" t="s">
        <v>1729</v>
      </c>
      <c r="B71" s="26">
        <v>41896.833333333336</v>
      </c>
      <c r="C71" s="16">
        <v>41897</v>
      </c>
    </row>
    <row r="72" spans="1:3" x14ac:dyDescent="0.25">
      <c r="A72" s="23" t="s">
        <v>2828</v>
      </c>
      <c r="B72" s="26">
        <v>41967.833333333336</v>
      </c>
      <c r="C72" s="16">
        <v>41968</v>
      </c>
    </row>
    <row r="73" spans="1:3" x14ac:dyDescent="0.25">
      <c r="A73" s="23" t="s">
        <v>3332</v>
      </c>
      <c r="B73" s="26">
        <v>41981.833333333336</v>
      </c>
      <c r="C73" s="16">
        <v>41982</v>
      </c>
    </row>
    <row r="74" spans="1:3" x14ac:dyDescent="0.25">
      <c r="A74" s="23" t="s">
        <v>1338</v>
      </c>
      <c r="B74" s="26"/>
      <c r="C74" s="16"/>
    </row>
    <row r="75" spans="1:3" x14ac:dyDescent="0.25">
      <c r="A75" s="23" t="s">
        <v>748</v>
      </c>
      <c r="B75" s="26"/>
      <c r="C75" s="16"/>
    </row>
    <row r="76" spans="1:3" x14ac:dyDescent="0.25">
      <c r="A76" s="23" t="s">
        <v>3045</v>
      </c>
      <c r="B76" s="26">
        <v>41953.833333333336</v>
      </c>
      <c r="C76" s="16">
        <v>41954</v>
      </c>
    </row>
    <row r="77" spans="1:3" x14ac:dyDescent="0.25">
      <c r="A77" s="23" t="s">
        <v>1204</v>
      </c>
      <c r="B77" s="26">
        <v>41785.833333333336</v>
      </c>
      <c r="C77" s="16">
        <v>41786</v>
      </c>
    </row>
    <row r="78" spans="1:3" x14ac:dyDescent="0.25">
      <c r="A78" s="23" t="s">
        <v>786</v>
      </c>
      <c r="B78" s="26">
        <v>41735.833333333336</v>
      </c>
      <c r="C78" s="16">
        <v>41736</v>
      </c>
    </row>
    <row r="79" spans="1:3" x14ac:dyDescent="0.25">
      <c r="A79" s="23" t="s">
        <v>1362</v>
      </c>
      <c r="B79" s="26"/>
      <c r="C79" s="16"/>
    </row>
    <row r="80" spans="1:3" x14ac:dyDescent="0.25">
      <c r="A80" s="23" t="s">
        <v>3381</v>
      </c>
      <c r="B80" s="26">
        <v>41827.833333333336</v>
      </c>
      <c r="C80" s="16">
        <v>41828</v>
      </c>
    </row>
    <row r="81" spans="1:3" x14ac:dyDescent="0.25">
      <c r="A81" s="23" t="s">
        <v>2675</v>
      </c>
      <c r="B81" s="26">
        <v>41920.833333333336</v>
      </c>
      <c r="C81" s="16">
        <v>41921</v>
      </c>
    </row>
    <row r="82" spans="1:3" x14ac:dyDescent="0.25">
      <c r="A82" s="23" t="s">
        <v>2094</v>
      </c>
      <c r="B82" s="26">
        <v>41869.833333333336</v>
      </c>
      <c r="C82" s="16">
        <v>41870</v>
      </c>
    </row>
    <row r="83" spans="1:3" x14ac:dyDescent="0.25">
      <c r="A83" s="23" t="s">
        <v>1639</v>
      </c>
      <c r="B83" s="26"/>
      <c r="C83" s="16"/>
    </row>
    <row r="84" spans="1:3" x14ac:dyDescent="0.25">
      <c r="A84" s="23" t="s">
        <v>1288</v>
      </c>
      <c r="B84" s="26"/>
      <c r="C84" s="16"/>
    </row>
    <row r="85" spans="1:3" x14ac:dyDescent="0.25">
      <c r="A85" s="23" t="s">
        <v>2601</v>
      </c>
      <c r="B85" s="26">
        <v>41905.833333333336</v>
      </c>
      <c r="C85" s="16">
        <v>41906</v>
      </c>
    </row>
    <row r="86" spans="1:3" x14ac:dyDescent="0.25">
      <c r="A86" s="23" t="s">
        <v>703</v>
      </c>
      <c r="B86" s="26">
        <v>41843.833333333336</v>
      </c>
      <c r="C86" s="16">
        <v>41844</v>
      </c>
    </row>
    <row r="87" spans="1:3" x14ac:dyDescent="0.25">
      <c r="A87" s="23" t="s">
        <v>1411</v>
      </c>
      <c r="B87" s="26">
        <v>41672.833333333336</v>
      </c>
      <c r="C87" s="16">
        <v>41673</v>
      </c>
    </row>
    <row r="88" spans="1:3" x14ac:dyDescent="0.25">
      <c r="A88" s="23" t="s">
        <v>1559</v>
      </c>
      <c r="B88" s="26">
        <v>41738.833333333336</v>
      </c>
      <c r="C88" s="16">
        <v>41739</v>
      </c>
    </row>
    <row r="89" spans="1:3" x14ac:dyDescent="0.25">
      <c r="A89" s="23" t="s">
        <v>2940</v>
      </c>
      <c r="B89" s="26">
        <v>41907.833333333336</v>
      </c>
      <c r="C89" s="16">
        <v>41908</v>
      </c>
    </row>
    <row r="90" spans="1:3" x14ac:dyDescent="0.25">
      <c r="A90" s="23" t="s">
        <v>2238</v>
      </c>
      <c r="B90" s="26">
        <v>41889.833333333336</v>
      </c>
      <c r="C90" s="16">
        <v>41890</v>
      </c>
    </row>
    <row r="91" spans="1:3" x14ac:dyDescent="0.25">
      <c r="A91" s="23" t="s">
        <v>795</v>
      </c>
      <c r="B91" s="26"/>
      <c r="C91" s="16"/>
    </row>
    <row r="92" spans="1:3" x14ac:dyDescent="0.25">
      <c r="A92" s="23" t="s">
        <v>2298</v>
      </c>
      <c r="B92" s="26">
        <v>41906.833333333336</v>
      </c>
      <c r="C92" s="16">
        <v>41907</v>
      </c>
    </row>
    <row r="93" spans="1:3" x14ac:dyDescent="0.25">
      <c r="A93" s="23" t="s">
        <v>2627</v>
      </c>
      <c r="B93" s="26">
        <v>41939.833333333336</v>
      </c>
      <c r="C93" s="16">
        <v>41940</v>
      </c>
    </row>
    <row r="94" spans="1:3" x14ac:dyDescent="0.25">
      <c r="A94" s="23" t="s">
        <v>1971</v>
      </c>
      <c r="B94" s="26">
        <v>41897.833333333336</v>
      </c>
      <c r="C94" s="16">
        <v>41898</v>
      </c>
    </row>
    <row r="95" spans="1:3" x14ac:dyDescent="0.25">
      <c r="A95" s="23" t="s">
        <v>911</v>
      </c>
      <c r="B95" s="26">
        <v>41850.833333333336</v>
      </c>
      <c r="C95" s="16">
        <v>41851</v>
      </c>
    </row>
    <row r="96" spans="1:3" x14ac:dyDescent="0.25">
      <c r="A96" s="23" t="s">
        <v>1499</v>
      </c>
      <c r="B96" s="26"/>
      <c r="C96" s="16"/>
    </row>
    <row r="97" spans="1:3" x14ac:dyDescent="0.25">
      <c r="A97" s="23" t="s">
        <v>878</v>
      </c>
      <c r="B97" s="26"/>
      <c r="C97" s="16"/>
    </row>
    <row r="98" spans="1:3" x14ac:dyDescent="0.25">
      <c r="A98" s="23" t="s">
        <v>2635</v>
      </c>
      <c r="B98" s="26">
        <v>41906.833333333336</v>
      </c>
      <c r="C98" s="16">
        <v>41907</v>
      </c>
    </row>
    <row r="99" spans="1:3" x14ac:dyDescent="0.25">
      <c r="A99" s="23" t="s">
        <v>3350</v>
      </c>
      <c r="B99" s="26">
        <v>41941.833333333336</v>
      </c>
      <c r="C99" s="16">
        <v>41942</v>
      </c>
    </row>
    <row r="100" spans="1:3" x14ac:dyDescent="0.25">
      <c r="A100" s="23" t="s">
        <v>669</v>
      </c>
      <c r="B100" s="26">
        <v>41905.833333333336</v>
      </c>
      <c r="C100" s="16">
        <v>41906</v>
      </c>
    </row>
    <row r="101" spans="1:3" x14ac:dyDescent="0.25">
      <c r="A101" s="23" t="s">
        <v>2671</v>
      </c>
      <c r="B101" s="26">
        <v>41871.833333333336</v>
      </c>
      <c r="C101" s="16">
        <v>41872</v>
      </c>
    </row>
    <row r="102" spans="1:3" x14ac:dyDescent="0.25">
      <c r="A102" s="23" t="s">
        <v>2300</v>
      </c>
      <c r="B102" s="26">
        <v>41946.833333333336</v>
      </c>
      <c r="C102" s="16">
        <v>41947</v>
      </c>
    </row>
    <row r="103" spans="1:3" x14ac:dyDescent="0.25">
      <c r="A103" s="23" t="s">
        <v>722</v>
      </c>
      <c r="B103" s="26">
        <v>41836.833333333336</v>
      </c>
      <c r="C103" s="16">
        <v>41837</v>
      </c>
    </row>
    <row r="104" spans="1:3" x14ac:dyDescent="0.25">
      <c r="A104" s="23" t="s">
        <v>1349</v>
      </c>
      <c r="B104" s="26"/>
      <c r="C104" s="16"/>
    </row>
    <row r="105" spans="1:3" x14ac:dyDescent="0.25">
      <c r="A105" s="23" t="s">
        <v>706</v>
      </c>
      <c r="B105" s="26">
        <v>41850.833333333336</v>
      </c>
      <c r="C105" s="16">
        <v>41851</v>
      </c>
    </row>
    <row r="106" spans="1:3" x14ac:dyDescent="0.25">
      <c r="A106" s="23" t="s">
        <v>2781</v>
      </c>
      <c r="B106" s="26">
        <v>41864.833333333336</v>
      </c>
      <c r="C106" s="16">
        <v>41865</v>
      </c>
    </row>
    <row r="107" spans="1:3" x14ac:dyDescent="0.25">
      <c r="A107" s="23" t="s">
        <v>1664</v>
      </c>
      <c r="B107" s="26">
        <v>41869.833333333336</v>
      </c>
      <c r="C107" s="16">
        <v>41870</v>
      </c>
    </row>
    <row r="108" spans="1:3" x14ac:dyDescent="0.25">
      <c r="A108" s="23" t="s">
        <v>1422</v>
      </c>
      <c r="B108" s="26">
        <v>41758.833333333336</v>
      </c>
      <c r="C108" s="16">
        <v>41759</v>
      </c>
    </row>
    <row r="109" spans="1:3" x14ac:dyDescent="0.25">
      <c r="A109" s="23" t="s">
        <v>3109</v>
      </c>
      <c r="B109" s="26">
        <v>41917.833333333336</v>
      </c>
      <c r="C109" s="16">
        <v>41918</v>
      </c>
    </row>
    <row r="110" spans="1:3" x14ac:dyDescent="0.25">
      <c r="A110" s="23" t="s">
        <v>3533</v>
      </c>
      <c r="B110" s="26">
        <v>41961.833333333336</v>
      </c>
      <c r="C110" s="16">
        <v>41962</v>
      </c>
    </row>
    <row r="111" spans="1:3" x14ac:dyDescent="0.25">
      <c r="A111" s="23" t="s">
        <v>3159</v>
      </c>
      <c r="B111" s="26">
        <v>41941.833333333336</v>
      </c>
      <c r="C111" s="16">
        <v>41942</v>
      </c>
    </row>
    <row r="112" spans="1:3" x14ac:dyDescent="0.25">
      <c r="A112" s="23" t="s">
        <v>2829</v>
      </c>
      <c r="B112" s="26">
        <v>41903.833333333336</v>
      </c>
      <c r="C112" s="16">
        <v>41904</v>
      </c>
    </row>
    <row r="113" spans="1:3" x14ac:dyDescent="0.25">
      <c r="A113" s="23" t="s">
        <v>564</v>
      </c>
      <c r="B113" s="26">
        <v>42033.833333333336</v>
      </c>
      <c r="C113" s="16">
        <v>42034</v>
      </c>
    </row>
    <row r="114" spans="1:3" x14ac:dyDescent="0.25">
      <c r="A114" s="23" t="s">
        <v>1133</v>
      </c>
      <c r="B114" s="26">
        <v>41913.833333333336</v>
      </c>
      <c r="C114" s="16">
        <v>41914</v>
      </c>
    </row>
    <row r="115" spans="1:3" x14ac:dyDescent="0.25">
      <c r="A115" s="23" t="s">
        <v>2774</v>
      </c>
      <c r="B115" s="26">
        <v>41842.833333333336</v>
      </c>
      <c r="C115" s="16">
        <v>41843</v>
      </c>
    </row>
    <row r="116" spans="1:3" x14ac:dyDescent="0.25">
      <c r="A116" s="23" t="s">
        <v>2455</v>
      </c>
      <c r="B116" s="26">
        <v>41856.833333333336</v>
      </c>
      <c r="C116" s="16">
        <v>41857</v>
      </c>
    </row>
    <row r="117" spans="1:3" x14ac:dyDescent="0.25">
      <c r="A117" s="23" t="s">
        <v>2352</v>
      </c>
      <c r="B117" s="26">
        <v>41903.833333333336</v>
      </c>
      <c r="C117" s="16">
        <v>41904</v>
      </c>
    </row>
    <row r="118" spans="1:3" x14ac:dyDescent="0.25">
      <c r="A118" s="23" t="s">
        <v>3390</v>
      </c>
      <c r="B118" s="26">
        <v>41864.833333333336</v>
      </c>
      <c r="C118" s="16">
        <v>41865</v>
      </c>
    </row>
    <row r="119" spans="1:3" x14ac:dyDescent="0.25">
      <c r="A119" s="23" t="s">
        <v>2191</v>
      </c>
      <c r="B119" s="26">
        <v>41822.833333333336</v>
      </c>
      <c r="C119" s="16">
        <v>41823</v>
      </c>
    </row>
    <row r="120" spans="1:3" x14ac:dyDescent="0.25">
      <c r="A120" s="23" t="s">
        <v>2468</v>
      </c>
      <c r="B120" s="26">
        <v>41786.833333333336</v>
      </c>
      <c r="C120" s="16">
        <v>41787</v>
      </c>
    </row>
    <row r="121" spans="1:3" x14ac:dyDescent="0.25">
      <c r="A121" s="23" t="s">
        <v>2947</v>
      </c>
      <c r="B121" s="26">
        <v>41982.833333333336</v>
      </c>
      <c r="C121" s="16">
        <v>41983</v>
      </c>
    </row>
    <row r="122" spans="1:3" x14ac:dyDescent="0.25">
      <c r="A122" s="23" t="s">
        <v>2656</v>
      </c>
      <c r="B122" s="26"/>
      <c r="C122" s="16"/>
    </row>
    <row r="123" spans="1:3" x14ac:dyDescent="0.25">
      <c r="A123" s="23" t="s">
        <v>1321</v>
      </c>
      <c r="B123" s="26">
        <v>41697.833333333336</v>
      </c>
      <c r="C123" s="16">
        <v>41698</v>
      </c>
    </row>
    <row r="124" spans="1:3" x14ac:dyDescent="0.25">
      <c r="A124" s="23" t="s">
        <v>3544</v>
      </c>
      <c r="B124" s="26">
        <v>41848.833333333336</v>
      </c>
      <c r="C124" s="16">
        <v>41849</v>
      </c>
    </row>
    <row r="125" spans="1:3" x14ac:dyDescent="0.25">
      <c r="A125" s="23" t="s">
        <v>910</v>
      </c>
      <c r="B125" s="26">
        <v>41752.833333333336</v>
      </c>
      <c r="C125" s="16">
        <v>41753</v>
      </c>
    </row>
    <row r="126" spans="1:3" x14ac:dyDescent="0.25">
      <c r="A126" s="23" t="s">
        <v>2736</v>
      </c>
      <c r="B126" s="26">
        <v>41969.833333333336</v>
      </c>
      <c r="C126" s="16">
        <v>41970</v>
      </c>
    </row>
    <row r="127" spans="1:3" x14ac:dyDescent="0.25">
      <c r="A127" s="23" t="s">
        <v>889</v>
      </c>
      <c r="B127" s="26"/>
      <c r="C127" s="16"/>
    </row>
    <row r="128" spans="1:3" x14ac:dyDescent="0.25">
      <c r="A128" s="23" t="s">
        <v>503</v>
      </c>
      <c r="B128" s="26">
        <v>41738.833333333336</v>
      </c>
      <c r="C128" s="16">
        <v>41739</v>
      </c>
    </row>
    <row r="129" spans="1:3" x14ac:dyDescent="0.25">
      <c r="A129" s="23" t="s">
        <v>2142</v>
      </c>
      <c r="B129" s="26">
        <v>41833.833333333336</v>
      </c>
      <c r="C129" s="16">
        <v>41834</v>
      </c>
    </row>
    <row r="130" spans="1:3" x14ac:dyDescent="0.25">
      <c r="A130" s="23" t="s">
        <v>3488</v>
      </c>
      <c r="B130" s="26">
        <v>41967.833333333336</v>
      </c>
      <c r="C130" s="16">
        <v>41968</v>
      </c>
    </row>
    <row r="131" spans="1:3" x14ac:dyDescent="0.25">
      <c r="A131" s="23" t="s">
        <v>3149</v>
      </c>
      <c r="B131" s="26">
        <v>41988.833333333336</v>
      </c>
      <c r="C131" s="16">
        <v>41989</v>
      </c>
    </row>
    <row r="132" spans="1:3" x14ac:dyDescent="0.25">
      <c r="A132" s="23" t="s">
        <v>1773</v>
      </c>
      <c r="B132" s="26"/>
      <c r="C132" s="16"/>
    </row>
    <row r="133" spans="1:3" x14ac:dyDescent="0.25">
      <c r="A133" s="23" t="s">
        <v>3246</v>
      </c>
      <c r="B133" s="26">
        <v>41987.833333333336</v>
      </c>
      <c r="C133" s="16">
        <v>41988</v>
      </c>
    </row>
    <row r="134" spans="1:3" x14ac:dyDescent="0.25">
      <c r="A134" s="23" t="s">
        <v>3494</v>
      </c>
      <c r="B134" s="26">
        <v>41995.833333333336</v>
      </c>
      <c r="C134" s="16">
        <v>41996</v>
      </c>
    </row>
    <row r="135" spans="1:3" x14ac:dyDescent="0.25">
      <c r="A135" s="23" t="s">
        <v>763</v>
      </c>
      <c r="B135" s="26">
        <v>41798.833333333336</v>
      </c>
      <c r="C135" s="16">
        <v>41799</v>
      </c>
    </row>
    <row r="136" spans="1:3" x14ac:dyDescent="0.25">
      <c r="A136" s="23" t="s">
        <v>3221</v>
      </c>
      <c r="B136" s="26">
        <v>41948.833333333336</v>
      </c>
      <c r="C136" s="16">
        <v>41949</v>
      </c>
    </row>
    <row r="137" spans="1:3" x14ac:dyDescent="0.25">
      <c r="A137" s="23" t="s">
        <v>3398</v>
      </c>
      <c r="B137" s="26">
        <v>41981.833333333336</v>
      </c>
      <c r="C137" s="16">
        <v>41982</v>
      </c>
    </row>
    <row r="138" spans="1:3" x14ac:dyDescent="0.25">
      <c r="A138" s="23" t="s">
        <v>2343</v>
      </c>
      <c r="B138" s="26">
        <v>41898.833333333336</v>
      </c>
      <c r="C138" s="16">
        <v>41899</v>
      </c>
    </row>
    <row r="139" spans="1:3" x14ac:dyDescent="0.25">
      <c r="A139" s="23" t="s">
        <v>984</v>
      </c>
      <c r="B139" s="26">
        <v>41878.833333333336</v>
      </c>
      <c r="C139" s="16">
        <v>41879</v>
      </c>
    </row>
    <row r="140" spans="1:3" x14ac:dyDescent="0.25">
      <c r="A140" s="23" t="s">
        <v>2739</v>
      </c>
      <c r="B140" s="26"/>
      <c r="C140" s="16"/>
    </row>
    <row r="141" spans="1:3" x14ac:dyDescent="0.25">
      <c r="A141" s="23" t="s">
        <v>3323</v>
      </c>
      <c r="B141" s="26">
        <v>41989.833333333336</v>
      </c>
      <c r="C141" s="16">
        <v>41990</v>
      </c>
    </row>
    <row r="142" spans="1:3" x14ac:dyDescent="0.25">
      <c r="A142" s="23" t="s">
        <v>2210</v>
      </c>
      <c r="B142" s="26">
        <v>41844.833333333336</v>
      </c>
      <c r="C142" s="16">
        <v>41845</v>
      </c>
    </row>
    <row r="143" spans="1:3" x14ac:dyDescent="0.25">
      <c r="A143" s="23" t="s">
        <v>3097</v>
      </c>
      <c r="B143" s="26">
        <v>41842.833333333336</v>
      </c>
      <c r="C143" s="16">
        <v>41843</v>
      </c>
    </row>
    <row r="144" spans="1:3" x14ac:dyDescent="0.25">
      <c r="A144" s="23" t="s">
        <v>1431</v>
      </c>
      <c r="B144" s="26"/>
      <c r="C144" s="16"/>
    </row>
    <row r="145" spans="1:3" x14ac:dyDescent="0.25">
      <c r="A145" s="23" t="s">
        <v>1759</v>
      </c>
      <c r="B145" s="26">
        <v>41899.833333333336</v>
      </c>
      <c r="C145" s="16">
        <v>41900</v>
      </c>
    </row>
    <row r="146" spans="1:3" x14ac:dyDescent="0.25">
      <c r="A146" s="23" t="s">
        <v>3512</v>
      </c>
      <c r="B146" s="26">
        <v>41925.833333333336</v>
      </c>
      <c r="C146" s="16">
        <v>41926</v>
      </c>
    </row>
    <row r="147" spans="1:3" x14ac:dyDescent="0.25">
      <c r="A147" s="23" t="s">
        <v>1420</v>
      </c>
      <c r="B147" s="26">
        <v>41893.833333333336</v>
      </c>
      <c r="C147" s="16">
        <v>41894</v>
      </c>
    </row>
    <row r="148" spans="1:3" x14ac:dyDescent="0.25">
      <c r="A148" s="23" t="s">
        <v>3136</v>
      </c>
      <c r="B148" s="26">
        <v>41952.833333333336</v>
      </c>
      <c r="C148" s="16">
        <v>41953</v>
      </c>
    </row>
    <row r="149" spans="1:3" x14ac:dyDescent="0.25">
      <c r="A149" s="23" t="s">
        <v>3499</v>
      </c>
      <c r="B149" s="26">
        <v>41995.833333333336</v>
      </c>
      <c r="C149" s="16">
        <v>41996</v>
      </c>
    </row>
    <row r="150" spans="1:3" x14ac:dyDescent="0.25">
      <c r="A150" s="23" t="s">
        <v>2771</v>
      </c>
      <c r="B150" s="26">
        <v>41892.833333333336</v>
      </c>
      <c r="C150" s="16">
        <v>41893</v>
      </c>
    </row>
    <row r="151" spans="1:3" x14ac:dyDescent="0.25">
      <c r="A151" s="23" t="s">
        <v>853</v>
      </c>
      <c r="B151" s="26"/>
      <c r="C151" s="16"/>
    </row>
    <row r="152" spans="1:3" x14ac:dyDescent="0.25">
      <c r="A152" s="23" t="s">
        <v>3391</v>
      </c>
      <c r="B152" s="26">
        <v>41953.833333333336</v>
      </c>
      <c r="C152" s="16">
        <v>41954</v>
      </c>
    </row>
    <row r="153" spans="1:3" x14ac:dyDescent="0.25">
      <c r="A153" s="23" t="s">
        <v>2179</v>
      </c>
      <c r="B153" s="26">
        <v>41863.833333333336</v>
      </c>
      <c r="C153" s="16">
        <v>41864</v>
      </c>
    </row>
    <row r="154" spans="1:3" x14ac:dyDescent="0.25">
      <c r="A154" s="23" t="s">
        <v>929</v>
      </c>
      <c r="B154" s="26">
        <v>41815.833333333336</v>
      </c>
      <c r="C154" s="16">
        <v>41816</v>
      </c>
    </row>
    <row r="155" spans="1:3" x14ac:dyDescent="0.25">
      <c r="A155" s="23" t="s">
        <v>1479</v>
      </c>
      <c r="B155" s="26"/>
      <c r="C155" s="16"/>
    </row>
    <row r="156" spans="1:3" x14ac:dyDescent="0.25">
      <c r="A156" s="23" t="s">
        <v>3328</v>
      </c>
      <c r="B156" s="26">
        <v>41954.833333333336</v>
      </c>
      <c r="C156" s="16">
        <v>41955</v>
      </c>
    </row>
    <row r="157" spans="1:3" x14ac:dyDescent="0.25">
      <c r="A157" s="23" t="s">
        <v>1453</v>
      </c>
      <c r="B157" s="26"/>
      <c r="C157" s="16"/>
    </row>
    <row r="158" spans="1:3" x14ac:dyDescent="0.25">
      <c r="A158" s="23" t="s">
        <v>1272</v>
      </c>
      <c r="B158" s="26"/>
      <c r="C158" s="16"/>
    </row>
    <row r="159" spans="1:3" x14ac:dyDescent="0.25">
      <c r="A159" s="23" t="s">
        <v>897</v>
      </c>
      <c r="B159" s="26">
        <v>41997.833333333336</v>
      </c>
      <c r="C159" s="16">
        <v>41998</v>
      </c>
    </row>
    <row r="160" spans="1:3" x14ac:dyDescent="0.25">
      <c r="A160" s="23" t="s">
        <v>765</v>
      </c>
      <c r="B160" s="26"/>
      <c r="C160" s="16"/>
    </row>
    <row r="161" spans="1:3" x14ac:dyDescent="0.25">
      <c r="A161" s="23" t="s">
        <v>635</v>
      </c>
      <c r="B161" s="26">
        <v>41830.833333333336</v>
      </c>
      <c r="C161" s="16">
        <v>41831</v>
      </c>
    </row>
    <row r="162" spans="1:3" x14ac:dyDescent="0.25">
      <c r="A162" s="23" t="s">
        <v>2260</v>
      </c>
      <c r="B162" s="26">
        <v>41870.833333333336</v>
      </c>
      <c r="C162" s="16">
        <v>41871</v>
      </c>
    </row>
    <row r="163" spans="1:3" x14ac:dyDescent="0.25">
      <c r="A163" s="23" t="s">
        <v>2668</v>
      </c>
      <c r="B163" s="26">
        <v>41933.833333333336</v>
      </c>
      <c r="C163" s="16">
        <v>41934</v>
      </c>
    </row>
    <row r="164" spans="1:3" x14ac:dyDescent="0.25">
      <c r="A164" s="23" t="s">
        <v>583</v>
      </c>
      <c r="B164" s="26">
        <v>41638.833333333336</v>
      </c>
      <c r="C164" s="16">
        <v>41639</v>
      </c>
    </row>
    <row r="165" spans="1:3" x14ac:dyDescent="0.25">
      <c r="A165" s="23" t="s">
        <v>3509</v>
      </c>
      <c r="B165" s="26">
        <v>41974.833333333336</v>
      </c>
      <c r="C165" s="16">
        <v>41975</v>
      </c>
    </row>
    <row r="166" spans="1:3" x14ac:dyDescent="0.25">
      <c r="A166" s="23" t="s">
        <v>2230</v>
      </c>
      <c r="B166" s="26">
        <v>41920.833333333336</v>
      </c>
      <c r="C166" s="16">
        <v>41921</v>
      </c>
    </row>
    <row r="167" spans="1:3" x14ac:dyDescent="0.25">
      <c r="A167" s="23" t="s">
        <v>3251</v>
      </c>
      <c r="B167" s="26">
        <v>41987.833333333336</v>
      </c>
      <c r="C167" s="16">
        <v>41988</v>
      </c>
    </row>
    <row r="168" spans="1:3" x14ac:dyDescent="0.25">
      <c r="A168" s="23" t="s">
        <v>1826</v>
      </c>
      <c r="B168" s="26">
        <v>41893.833333333336</v>
      </c>
      <c r="C168" s="16">
        <v>41894</v>
      </c>
    </row>
    <row r="169" spans="1:3" x14ac:dyDescent="0.25">
      <c r="A169" s="23" t="s">
        <v>2003</v>
      </c>
      <c r="B169" s="26">
        <v>41744.833333333336</v>
      </c>
      <c r="C169" s="16">
        <v>41745</v>
      </c>
    </row>
    <row r="170" spans="1:3" x14ac:dyDescent="0.25">
      <c r="A170" s="23" t="s">
        <v>1507</v>
      </c>
      <c r="B170" s="26"/>
      <c r="C170" s="16"/>
    </row>
    <row r="171" spans="1:3" x14ac:dyDescent="0.25">
      <c r="A171" s="23" t="s">
        <v>430</v>
      </c>
      <c r="B171" s="26">
        <v>41834.833333333336</v>
      </c>
      <c r="C171" s="16">
        <v>41835</v>
      </c>
    </row>
    <row r="172" spans="1:3" x14ac:dyDescent="0.25">
      <c r="A172" s="23" t="s">
        <v>3129</v>
      </c>
      <c r="B172" s="26">
        <v>41918.833333333336</v>
      </c>
      <c r="C172" s="16">
        <v>41919</v>
      </c>
    </row>
    <row r="173" spans="1:3" x14ac:dyDescent="0.25">
      <c r="A173" s="23" t="s">
        <v>2173</v>
      </c>
      <c r="B173" s="26">
        <v>41900.833333333336</v>
      </c>
      <c r="C173" s="16">
        <v>41901</v>
      </c>
    </row>
    <row r="174" spans="1:3" x14ac:dyDescent="0.25">
      <c r="A174" s="23" t="s">
        <v>509</v>
      </c>
      <c r="B174" s="26">
        <v>41819.833333333336</v>
      </c>
      <c r="C174" s="16">
        <v>41820</v>
      </c>
    </row>
    <row r="175" spans="1:3" x14ac:dyDescent="0.25">
      <c r="A175" s="23" t="s">
        <v>630</v>
      </c>
      <c r="B175" s="26"/>
      <c r="C175" s="16"/>
    </row>
    <row r="176" spans="1:3" x14ac:dyDescent="0.25">
      <c r="A176" s="23" t="s">
        <v>2967</v>
      </c>
      <c r="B176" s="26">
        <v>41949.833333333336</v>
      </c>
      <c r="C176" s="16">
        <v>41950</v>
      </c>
    </row>
    <row r="177" spans="1:3" x14ac:dyDescent="0.25">
      <c r="A177" s="23" t="s">
        <v>883</v>
      </c>
      <c r="B177" s="26">
        <v>41834.833333333336</v>
      </c>
      <c r="C177" s="16">
        <v>41835</v>
      </c>
    </row>
    <row r="178" spans="1:3" x14ac:dyDescent="0.25">
      <c r="A178" s="23" t="s">
        <v>3054</v>
      </c>
      <c r="B178" s="26">
        <v>41955.833333333336</v>
      </c>
      <c r="C178" s="16">
        <v>41956</v>
      </c>
    </row>
    <row r="179" spans="1:3" x14ac:dyDescent="0.25">
      <c r="A179" s="23" t="s">
        <v>932</v>
      </c>
      <c r="B179" s="26">
        <v>41881.833333333336</v>
      </c>
      <c r="C179" s="16">
        <v>41882</v>
      </c>
    </row>
    <row r="180" spans="1:3" x14ac:dyDescent="0.25">
      <c r="A180" s="23" t="s">
        <v>1713</v>
      </c>
      <c r="B180" s="26">
        <v>41751.833333333336</v>
      </c>
      <c r="C180" s="16">
        <v>41752</v>
      </c>
    </row>
    <row r="181" spans="1:3" x14ac:dyDescent="0.25">
      <c r="A181" s="23" t="s">
        <v>2496</v>
      </c>
      <c r="B181" s="26">
        <v>41974.833333333336</v>
      </c>
      <c r="C181" s="16">
        <v>41975</v>
      </c>
    </row>
    <row r="182" spans="1:3" x14ac:dyDescent="0.25">
      <c r="A182" s="23" t="s">
        <v>1846</v>
      </c>
      <c r="B182" s="26">
        <v>41898.833333333336</v>
      </c>
      <c r="C182" s="16">
        <v>41899</v>
      </c>
    </row>
    <row r="183" spans="1:3" x14ac:dyDescent="0.25">
      <c r="A183" s="23" t="s">
        <v>3235</v>
      </c>
      <c r="B183" s="26">
        <v>41960.833333333336</v>
      </c>
      <c r="C183" s="16">
        <v>41961</v>
      </c>
    </row>
    <row r="184" spans="1:3" x14ac:dyDescent="0.25">
      <c r="A184" s="23" t="s">
        <v>2638</v>
      </c>
      <c r="B184" s="26">
        <v>41840.833333333336</v>
      </c>
      <c r="C184" s="16">
        <v>41841</v>
      </c>
    </row>
    <row r="185" spans="1:3" x14ac:dyDescent="0.25">
      <c r="A185" s="23" t="s">
        <v>1961</v>
      </c>
      <c r="B185" s="26">
        <v>41941.833333333336</v>
      </c>
      <c r="C185" s="16">
        <v>41942</v>
      </c>
    </row>
    <row r="186" spans="1:3" x14ac:dyDescent="0.25">
      <c r="A186" s="23" t="s">
        <v>1887</v>
      </c>
      <c r="B186" s="26">
        <v>41906.833333333336</v>
      </c>
      <c r="C186" s="16">
        <v>41907</v>
      </c>
    </row>
    <row r="187" spans="1:3" x14ac:dyDescent="0.25">
      <c r="A187" s="23" t="s">
        <v>3389</v>
      </c>
      <c r="B187" s="26">
        <v>41941.833333333336</v>
      </c>
      <c r="C187" s="16">
        <v>41942</v>
      </c>
    </row>
    <row r="188" spans="1:3" x14ac:dyDescent="0.25">
      <c r="A188" s="23" t="s">
        <v>3403</v>
      </c>
      <c r="B188" s="26">
        <v>41941.833333333336</v>
      </c>
      <c r="C188" s="16">
        <v>41942</v>
      </c>
    </row>
    <row r="189" spans="1:3" x14ac:dyDescent="0.25">
      <c r="A189" s="23" t="s">
        <v>1520</v>
      </c>
      <c r="B189" s="26">
        <v>41877.833333333336</v>
      </c>
      <c r="C189" s="16">
        <v>41878</v>
      </c>
    </row>
    <row r="190" spans="1:3" x14ac:dyDescent="0.25">
      <c r="A190" s="23" t="s">
        <v>1350</v>
      </c>
      <c r="B190" s="26"/>
      <c r="C190" s="16"/>
    </row>
    <row r="191" spans="1:3" x14ac:dyDescent="0.25">
      <c r="A191" s="23" t="s">
        <v>1604</v>
      </c>
      <c r="B191" s="26">
        <v>41758.833333333336</v>
      </c>
      <c r="C191" s="16">
        <v>41759</v>
      </c>
    </row>
    <row r="192" spans="1:3" x14ac:dyDescent="0.25">
      <c r="A192" s="23" t="s">
        <v>3322</v>
      </c>
      <c r="B192" s="26">
        <v>41941.833333333336</v>
      </c>
      <c r="C192" s="16">
        <v>41942</v>
      </c>
    </row>
    <row r="193" spans="1:3" x14ac:dyDescent="0.25">
      <c r="A193" s="23" t="s">
        <v>3383</v>
      </c>
      <c r="B193" s="26">
        <v>41850.833333333336</v>
      </c>
      <c r="C193" s="16">
        <v>41851</v>
      </c>
    </row>
    <row r="194" spans="1:3" x14ac:dyDescent="0.25">
      <c r="A194" s="23" t="s">
        <v>3333</v>
      </c>
      <c r="B194" s="26">
        <v>41941.833333333336</v>
      </c>
      <c r="C194" s="16">
        <v>41942</v>
      </c>
    </row>
    <row r="195" spans="1:3" x14ac:dyDescent="0.25">
      <c r="A195" s="23" t="s">
        <v>759</v>
      </c>
      <c r="B195" s="26">
        <v>42033.833333333336</v>
      </c>
      <c r="C195" s="16">
        <v>42034</v>
      </c>
    </row>
    <row r="196" spans="1:3" x14ac:dyDescent="0.25">
      <c r="A196" s="23" t="s">
        <v>1074</v>
      </c>
      <c r="B196" s="26">
        <v>41913.833333333336</v>
      </c>
      <c r="C196" s="16">
        <v>41914</v>
      </c>
    </row>
    <row r="197" spans="1:3" x14ac:dyDescent="0.25">
      <c r="A197" s="23" t="s">
        <v>3143</v>
      </c>
      <c r="B197" s="26">
        <v>41917.833333333336</v>
      </c>
      <c r="C197" s="16">
        <v>41918</v>
      </c>
    </row>
    <row r="198" spans="1:3" x14ac:dyDescent="0.25">
      <c r="A198" s="23" t="s">
        <v>3150</v>
      </c>
      <c r="B198" s="26">
        <v>41864.833333333336</v>
      </c>
      <c r="C198" s="16">
        <v>41865</v>
      </c>
    </row>
    <row r="199" spans="1:3" x14ac:dyDescent="0.25">
      <c r="A199" s="23" t="s">
        <v>1927</v>
      </c>
      <c r="B199" s="26">
        <v>41919.833333333336</v>
      </c>
      <c r="C199" s="16">
        <v>41920</v>
      </c>
    </row>
    <row r="200" spans="1:3" x14ac:dyDescent="0.25">
      <c r="A200" s="23" t="s">
        <v>3091</v>
      </c>
      <c r="B200" s="26">
        <v>41970.833333333336</v>
      </c>
      <c r="C200" s="16">
        <v>41971</v>
      </c>
    </row>
    <row r="201" spans="1:3" x14ac:dyDescent="0.25">
      <c r="A201" s="23" t="s">
        <v>1031</v>
      </c>
      <c r="B201" s="26">
        <v>41941.833333333336</v>
      </c>
      <c r="C201" s="16">
        <v>41942</v>
      </c>
    </row>
    <row r="202" spans="1:3" x14ac:dyDescent="0.25">
      <c r="A202" s="23" t="s">
        <v>1221</v>
      </c>
      <c r="B202" s="26">
        <v>41746.833333333336</v>
      </c>
      <c r="C202" s="16">
        <v>41747</v>
      </c>
    </row>
    <row r="203" spans="1:3" x14ac:dyDescent="0.25">
      <c r="A203" s="23" t="s">
        <v>3543</v>
      </c>
      <c r="B203" s="26">
        <v>41848.833333333336</v>
      </c>
      <c r="C203" s="16">
        <v>41849</v>
      </c>
    </row>
    <row r="204" spans="1:3" x14ac:dyDescent="0.25">
      <c r="A204" s="23" t="s">
        <v>2154</v>
      </c>
      <c r="B204" s="26">
        <v>41841.833333333336</v>
      </c>
      <c r="C204" s="16">
        <v>41842</v>
      </c>
    </row>
    <row r="205" spans="1:3" x14ac:dyDescent="0.25">
      <c r="A205" s="23" t="s">
        <v>938</v>
      </c>
      <c r="B205" s="26"/>
      <c r="C205" s="16"/>
    </row>
    <row r="206" spans="1:3" x14ac:dyDescent="0.25">
      <c r="A206" s="23" t="s">
        <v>380</v>
      </c>
      <c r="B206" s="26">
        <v>41829.833333333336</v>
      </c>
      <c r="C206" s="16">
        <v>41830</v>
      </c>
    </row>
    <row r="207" spans="1:3" x14ac:dyDescent="0.25">
      <c r="A207" s="23" t="s">
        <v>815</v>
      </c>
      <c r="B207" s="26">
        <v>41878.833333333336</v>
      </c>
      <c r="C207" s="16">
        <v>41879</v>
      </c>
    </row>
    <row r="208" spans="1:3" x14ac:dyDescent="0.25">
      <c r="A208" s="23" t="s">
        <v>1930</v>
      </c>
      <c r="B208" s="26">
        <v>41969.833333333336</v>
      </c>
      <c r="C208" s="16">
        <v>41970</v>
      </c>
    </row>
    <row r="209" spans="1:3" x14ac:dyDescent="0.25">
      <c r="A209" s="23" t="s">
        <v>799</v>
      </c>
      <c r="B209" s="26">
        <v>41850.833333333336</v>
      </c>
      <c r="C209" s="16">
        <v>41851</v>
      </c>
    </row>
    <row r="210" spans="1:3" x14ac:dyDescent="0.25">
      <c r="A210" s="23" t="s">
        <v>789</v>
      </c>
      <c r="B210" s="26">
        <v>41941.833333333336</v>
      </c>
      <c r="C210" s="16">
        <v>41942</v>
      </c>
    </row>
    <row r="211" spans="1:3" x14ac:dyDescent="0.25">
      <c r="A211" s="23" t="s">
        <v>2066</v>
      </c>
      <c r="B211" s="26">
        <v>41920.833333333336</v>
      </c>
      <c r="C211" s="16">
        <v>41921</v>
      </c>
    </row>
    <row r="212" spans="1:3" x14ac:dyDescent="0.25">
      <c r="A212" s="23" t="s">
        <v>1623</v>
      </c>
      <c r="B212" s="26">
        <v>41756.833333333336</v>
      </c>
      <c r="C212" s="16">
        <v>41757</v>
      </c>
    </row>
    <row r="213" spans="1:3" x14ac:dyDescent="0.25">
      <c r="A213" s="23" t="s">
        <v>2741</v>
      </c>
      <c r="B213" s="26">
        <v>41942.833333333336</v>
      </c>
      <c r="C213" s="16">
        <v>41943</v>
      </c>
    </row>
    <row r="214" spans="1:3" x14ac:dyDescent="0.25">
      <c r="A214" s="23" t="s">
        <v>3274</v>
      </c>
      <c r="B214" s="26">
        <v>41938.833333333336</v>
      </c>
      <c r="C214" s="16">
        <v>41939</v>
      </c>
    </row>
    <row r="215" spans="1:3" x14ac:dyDescent="0.25">
      <c r="A215" s="23" t="s">
        <v>2237</v>
      </c>
      <c r="B215" s="26"/>
      <c r="C215" s="16"/>
    </row>
    <row r="216" spans="1:3" x14ac:dyDescent="0.25">
      <c r="A216" s="23" t="s">
        <v>3309</v>
      </c>
      <c r="B216" s="26">
        <v>41956.833333333336</v>
      </c>
      <c r="C216" s="16">
        <v>41957</v>
      </c>
    </row>
    <row r="217" spans="1:3" x14ac:dyDescent="0.25">
      <c r="A217" s="23" t="s">
        <v>575</v>
      </c>
      <c r="B217" s="26">
        <v>41869.833333333336</v>
      </c>
      <c r="C217" s="16">
        <v>41870</v>
      </c>
    </row>
    <row r="218" spans="1:3" x14ac:dyDescent="0.25">
      <c r="A218" s="23" t="s">
        <v>449</v>
      </c>
      <c r="B218" s="26"/>
      <c r="C218" s="16"/>
    </row>
    <row r="219" spans="1:3" x14ac:dyDescent="0.25">
      <c r="A219" s="23" t="s">
        <v>1677</v>
      </c>
      <c r="B219" s="26">
        <v>41883.833333333336</v>
      </c>
      <c r="C219" s="16">
        <v>41884</v>
      </c>
    </row>
    <row r="220" spans="1:3" x14ac:dyDescent="0.25">
      <c r="A220" s="23" t="s">
        <v>2193</v>
      </c>
      <c r="B220" s="26">
        <v>41897.833333333336</v>
      </c>
      <c r="C220" s="16">
        <v>41898</v>
      </c>
    </row>
    <row r="221" spans="1:3" x14ac:dyDescent="0.25">
      <c r="A221" s="23" t="s">
        <v>3192</v>
      </c>
      <c r="B221" s="26">
        <v>41967.833333333336</v>
      </c>
      <c r="C221" s="16">
        <v>41968</v>
      </c>
    </row>
    <row r="222" spans="1:3" x14ac:dyDescent="0.25">
      <c r="A222" s="23" t="s">
        <v>3306</v>
      </c>
      <c r="B222" s="26">
        <v>41942.833333333336</v>
      </c>
      <c r="C222" s="16">
        <v>41943</v>
      </c>
    </row>
    <row r="223" spans="1:3" x14ac:dyDescent="0.25">
      <c r="A223" s="23" t="s">
        <v>1854</v>
      </c>
      <c r="B223" s="26">
        <v>41924.833333333336</v>
      </c>
      <c r="C223" s="16">
        <v>41925</v>
      </c>
    </row>
    <row r="224" spans="1:3" x14ac:dyDescent="0.25">
      <c r="A224" s="23" t="s">
        <v>2567</v>
      </c>
      <c r="B224" s="26"/>
      <c r="C224" s="16"/>
    </row>
    <row r="225" spans="1:3" x14ac:dyDescent="0.25">
      <c r="A225" s="23" t="s">
        <v>1115</v>
      </c>
      <c r="B225" s="26">
        <v>41658.833333333336</v>
      </c>
      <c r="C225" s="16">
        <v>41659</v>
      </c>
    </row>
    <row r="226" spans="1:3" x14ac:dyDescent="0.25">
      <c r="A226" s="23" t="s">
        <v>1495</v>
      </c>
      <c r="B226" s="26"/>
      <c r="C226" s="16"/>
    </row>
    <row r="227" spans="1:3" x14ac:dyDescent="0.25">
      <c r="A227" s="23" t="s">
        <v>2752</v>
      </c>
      <c r="B227" s="26">
        <v>41913.833333333336</v>
      </c>
      <c r="C227" s="16">
        <v>41914</v>
      </c>
    </row>
    <row r="228" spans="1:3" x14ac:dyDescent="0.25">
      <c r="A228" s="23" t="s">
        <v>457</v>
      </c>
      <c r="B228" s="26"/>
      <c r="C228" s="16"/>
    </row>
    <row r="229" spans="1:3" x14ac:dyDescent="0.25">
      <c r="A229" s="23" t="s">
        <v>1503</v>
      </c>
      <c r="B229" s="26"/>
      <c r="C229" s="16"/>
    </row>
    <row r="230" spans="1:3" x14ac:dyDescent="0.25">
      <c r="A230" s="23" t="s">
        <v>1588</v>
      </c>
      <c r="B230" s="26">
        <v>41899.833333333336</v>
      </c>
      <c r="C230" s="16">
        <v>41900</v>
      </c>
    </row>
    <row r="231" spans="1:3" x14ac:dyDescent="0.25">
      <c r="A231" s="23" t="s">
        <v>513</v>
      </c>
      <c r="B231" s="26">
        <v>41794.833333333336</v>
      </c>
      <c r="C231" s="16">
        <v>41795</v>
      </c>
    </row>
    <row r="232" spans="1:3" x14ac:dyDescent="0.25">
      <c r="A232" s="23" t="s">
        <v>3190</v>
      </c>
      <c r="B232" s="26">
        <v>41947.833333333336</v>
      </c>
      <c r="C232" s="16">
        <v>41948</v>
      </c>
    </row>
    <row r="233" spans="1:3" x14ac:dyDescent="0.25">
      <c r="A233" s="23" t="s">
        <v>1859</v>
      </c>
      <c r="B233" s="26">
        <v>41842.833333333336</v>
      </c>
      <c r="C233" s="16">
        <v>41843</v>
      </c>
    </row>
    <row r="234" spans="1:3" x14ac:dyDescent="0.25">
      <c r="A234" s="23" t="s">
        <v>1409</v>
      </c>
      <c r="B234" s="26"/>
      <c r="C234" s="16"/>
    </row>
    <row r="235" spans="1:3" x14ac:dyDescent="0.25">
      <c r="A235" s="23" t="s">
        <v>2795</v>
      </c>
      <c r="B235" s="26">
        <v>41862.833333333336</v>
      </c>
      <c r="C235" s="16">
        <v>41863</v>
      </c>
    </row>
    <row r="236" spans="1:3" x14ac:dyDescent="0.25">
      <c r="A236" s="23" t="s">
        <v>804</v>
      </c>
      <c r="B236" s="26"/>
      <c r="C236" s="16"/>
    </row>
    <row r="237" spans="1:3" x14ac:dyDescent="0.25">
      <c r="A237" s="23" t="s">
        <v>1028</v>
      </c>
      <c r="B237" s="26">
        <v>41851.833333333336</v>
      </c>
      <c r="C237" s="16">
        <v>41852</v>
      </c>
    </row>
    <row r="238" spans="1:3" x14ac:dyDescent="0.25">
      <c r="A238" s="23" t="s">
        <v>1574</v>
      </c>
      <c r="B238" s="26"/>
      <c r="C238" s="16"/>
    </row>
    <row r="239" spans="1:3" x14ac:dyDescent="0.25">
      <c r="A239" s="23" t="s">
        <v>1617</v>
      </c>
      <c r="B239" s="26">
        <v>41769.833333333336</v>
      </c>
      <c r="C239" s="16">
        <v>41770</v>
      </c>
    </row>
    <row r="240" spans="1:3" x14ac:dyDescent="0.25">
      <c r="A240" s="23" t="s">
        <v>2497</v>
      </c>
      <c r="B240" s="26">
        <v>41753.833333333336</v>
      </c>
      <c r="C240" s="16">
        <v>41754</v>
      </c>
    </row>
    <row r="241" spans="1:3" x14ac:dyDescent="0.25">
      <c r="A241" s="23" t="s">
        <v>412</v>
      </c>
      <c r="B241" s="26">
        <v>41848.833333333336</v>
      </c>
      <c r="C241" s="16">
        <v>41849</v>
      </c>
    </row>
    <row r="242" spans="1:3" x14ac:dyDescent="0.25">
      <c r="A242" s="23" t="s">
        <v>1373</v>
      </c>
      <c r="B242" s="26"/>
      <c r="C242" s="16"/>
    </row>
    <row r="243" spans="1:3" x14ac:dyDescent="0.25">
      <c r="A243" s="23" t="s">
        <v>808</v>
      </c>
      <c r="B243" s="26">
        <v>41819.833333333336</v>
      </c>
      <c r="C243" s="16">
        <v>41820</v>
      </c>
    </row>
    <row r="244" spans="1:3" x14ac:dyDescent="0.25">
      <c r="A244" s="23" t="s">
        <v>818</v>
      </c>
      <c r="B244" s="26">
        <v>41928.833333333336</v>
      </c>
      <c r="C244" s="16">
        <v>41929</v>
      </c>
    </row>
    <row r="245" spans="1:3" x14ac:dyDescent="0.25">
      <c r="A245" s="23" t="s">
        <v>1653</v>
      </c>
      <c r="B245" s="26"/>
      <c r="C245" s="16"/>
    </row>
    <row r="246" spans="1:3" x14ac:dyDescent="0.25">
      <c r="A246" s="23" t="s">
        <v>858</v>
      </c>
      <c r="B246" s="26">
        <v>41987.833333333336</v>
      </c>
      <c r="C246" s="16">
        <v>41988</v>
      </c>
    </row>
    <row r="247" spans="1:3" x14ac:dyDescent="0.25">
      <c r="A247" s="23" t="s">
        <v>2841</v>
      </c>
      <c r="B247" s="26">
        <v>41854.833333333336</v>
      </c>
      <c r="C247" s="16">
        <v>41855</v>
      </c>
    </row>
    <row r="248" spans="1:3" x14ac:dyDescent="0.25">
      <c r="A248" s="23" t="s">
        <v>2575</v>
      </c>
      <c r="B248" s="26">
        <v>41809.833333333336</v>
      </c>
      <c r="C248" s="16">
        <v>41810</v>
      </c>
    </row>
    <row r="249" spans="1:3" x14ac:dyDescent="0.25">
      <c r="A249" s="23" t="s">
        <v>1156</v>
      </c>
      <c r="B249" s="26"/>
      <c r="C249" s="16"/>
    </row>
    <row r="250" spans="1:3" x14ac:dyDescent="0.25">
      <c r="A250" s="23" t="s">
        <v>2509</v>
      </c>
      <c r="B250" s="26">
        <v>41931.833333333336</v>
      </c>
      <c r="C250" s="16">
        <v>41932</v>
      </c>
    </row>
    <row r="251" spans="1:3" x14ac:dyDescent="0.25">
      <c r="A251" s="23" t="s">
        <v>732</v>
      </c>
      <c r="B251" s="26"/>
      <c r="C251" s="16"/>
    </row>
    <row r="252" spans="1:3" x14ac:dyDescent="0.25">
      <c r="A252" s="23" t="s">
        <v>3132</v>
      </c>
      <c r="B252" s="26">
        <v>41868.833333333336</v>
      </c>
      <c r="C252" s="16">
        <v>41869</v>
      </c>
    </row>
    <row r="253" spans="1:3" x14ac:dyDescent="0.25">
      <c r="A253" s="23" t="s">
        <v>1190</v>
      </c>
      <c r="B253" s="26">
        <v>41637.833333333336</v>
      </c>
      <c r="C253" s="16">
        <v>41638</v>
      </c>
    </row>
    <row r="254" spans="1:3" x14ac:dyDescent="0.25">
      <c r="A254" s="23" t="s">
        <v>2851</v>
      </c>
      <c r="B254" s="26">
        <v>41820.833333333336</v>
      </c>
      <c r="C254" s="16">
        <v>41821</v>
      </c>
    </row>
    <row r="255" spans="1:3" x14ac:dyDescent="0.25">
      <c r="A255" s="23" t="s">
        <v>1239</v>
      </c>
      <c r="B255" s="26"/>
      <c r="C255" s="16"/>
    </row>
    <row r="256" spans="1:3" x14ac:dyDescent="0.25">
      <c r="A256" s="23" t="s">
        <v>2652</v>
      </c>
      <c r="B256" s="26">
        <v>41795.833333333336</v>
      </c>
      <c r="C256" s="16">
        <v>41796</v>
      </c>
    </row>
    <row r="257" spans="1:3" x14ac:dyDescent="0.25">
      <c r="A257" s="23" t="s">
        <v>1258</v>
      </c>
      <c r="B257" s="26">
        <v>41892.833333333336</v>
      </c>
      <c r="C257" s="16">
        <v>41893</v>
      </c>
    </row>
    <row r="258" spans="1:3" x14ac:dyDescent="0.25">
      <c r="A258" s="23" t="s">
        <v>1469</v>
      </c>
      <c r="B258" s="26">
        <v>41758.833333333336</v>
      </c>
      <c r="C258" s="16">
        <v>41759</v>
      </c>
    </row>
    <row r="259" spans="1:3" x14ac:dyDescent="0.25">
      <c r="A259" s="23" t="s">
        <v>1997</v>
      </c>
      <c r="B259" s="26">
        <v>41898.833333333336</v>
      </c>
      <c r="C259" s="16">
        <v>41899</v>
      </c>
    </row>
    <row r="260" spans="1:3" x14ac:dyDescent="0.25">
      <c r="A260" s="23" t="s">
        <v>2148</v>
      </c>
      <c r="B260" s="26">
        <v>41920.833333333336</v>
      </c>
      <c r="C260" s="16">
        <v>41921</v>
      </c>
    </row>
    <row r="261" spans="1:3" x14ac:dyDescent="0.25">
      <c r="A261" s="23" t="s">
        <v>887</v>
      </c>
      <c r="B261" s="26">
        <v>42033.833333333336</v>
      </c>
      <c r="C261" s="16">
        <v>42034</v>
      </c>
    </row>
    <row r="262" spans="1:3" x14ac:dyDescent="0.25">
      <c r="A262" s="23" t="s">
        <v>2738</v>
      </c>
      <c r="B262" s="26">
        <v>41903.833333333336</v>
      </c>
      <c r="C262" s="16">
        <v>41904</v>
      </c>
    </row>
    <row r="263" spans="1:3" x14ac:dyDescent="0.25">
      <c r="A263" s="23" t="s">
        <v>3316</v>
      </c>
      <c r="B263" s="26">
        <v>41927.833333333336</v>
      </c>
      <c r="C263" s="16">
        <v>41928</v>
      </c>
    </row>
    <row r="264" spans="1:3" x14ac:dyDescent="0.25">
      <c r="A264" s="23" t="s">
        <v>3293</v>
      </c>
      <c r="B264" s="26">
        <v>41970.833333333336</v>
      </c>
      <c r="C264" s="16">
        <v>41971</v>
      </c>
    </row>
    <row r="265" spans="1:3" x14ac:dyDescent="0.25">
      <c r="A265" s="23" t="s">
        <v>1840</v>
      </c>
      <c r="B265" s="26">
        <v>41856.833333333336</v>
      </c>
      <c r="C265" s="16">
        <v>41857</v>
      </c>
    </row>
    <row r="266" spans="1:3" x14ac:dyDescent="0.25">
      <c r="A266" s="23" t="s">
        <v>3258</v>
      </c>
      <c r="B266" s="26">
        <v>41941.833333333336</v>
      </c>
      <c r="C266" s="16">
        <v>41942</v>
      </c>
    </row>
    <row r="267" spans="1:3" x14ac:dyDescent="0.25">
      <c r="A267" s="23" t="s">
        <v>1898</v>
      </c>
      <c r="B267" s="26">
        <v>41899.833333333336</v>
      </c>
      <c r="C267" s="16">
        <v>41900</v>
      </c>
    </row>
    <row r="268" spans="1:3" x14ac:dyDescent="0.25">
      <c r="A268" s="23" t="s">
        <v>1531</v>
      </c>
      <c r="B268" s="26">
        <v>41858.833333333336</v>
      </c>
      <c r="C268" s="16">
        <v>41859</v>
      </c>
    </row>
    <row r="269" spans="1:3" x14ac:dyDescent="0.25">
      <c r="A269" s="23" t="s">
        <v>862</v>
      </c>
      <c r="B269" s="26">
        <v>41821.833333333336</v>
      </c>
      <c r="C269" s="16">
        <v>41822</v>
      </c>
    </row>
    <row r="270" spans="1:3" x14ac:dyDescent="0.25">
      <c r="A270" s="23" t="s">
        <v>2392</v>
      </c>
      <c r="B270" s="26">
        <v>41878.833333333336</v>
      </c>
      <c r="C270" s="16">
        <v>41879</v>
      </c>
    </row>
    <row r="271" spans="1:3" x14ac:dyDescent="0.25">
      <c r="A271" s="23" t="s">
        <v>2806</v>
      </c>
      <c r="B271" s="26">
        <v>41910.833333333336</v>
      </c>
      <c r="C271" s="16">
        <v>41911</v>
      </c>
    </row>
    <row r="272" spans="1:3" x14ac:dyDescent="0.25">
      <c r="A272" s="23" t="s">
        <v>2136</v>
      </c>
      <c r="B272" s="26">
        <v>41884.833333333336</v>
      </c>
      <c r="C272" s="16">
        <v>41885</v>
      </c>
    </row>
    <row r="273" spans="1:3" x14ac:dyDescent="0.25">
      <c r="A273" s="23" t="s">
        <v>486</v>
      </c>
      <c r="B273" s="26"/>
      <c r="C273" s="16"/>
    </row>
    <row r="274" spans="1:3" x14ac:dyDescent="0.25">
      <c r="A274" s="23" t="s">
        <v>2137</v>
      </c>
      <c r="B274" s="26">
        <v>41899.833333333336</v>
      </c>
      <c r="C274" s="16">
        <v>41900</v>
      </c>
    </row>
    <row r="275" spans="1:3" x14ac:dyDescent="0.25">
      <c r="A275" s="23" t="s">
        <v>459</v>
      </c>
      <c r="B275" s="26">
        <v>41849.833333333336</v>
      </c>
      <c r="C275" s="16">
        <v>41850</v>
      </c>
    </row>
    <row r="276" spans="1:3" x14ac:dyDescent="0.25">
      <c r="A276" s="23" t="s">
        <v>1393</v>
      </c>
      <c r="B276" s="26">
        <v>41822.833333333336</v>
      </c>
      <c r="C276" s="16">
        <v>41823</v>
      </c>
    </row>
    <row r="277" spans="1:3" x14ac:dyDescent="0.25">
      <c r="A277" s="23" t="s">
        <v>2448</v>
      </c>
      <c r="B277" s="26">
        <v>41913.833333333336</v>
      </c>
      <c r="C277" s="16">
        <v>41914</v>
      </c>
    </row>
    <row r="278" spans="1:3" x14ac:dyDescent="0.25">
      <c r="A278" s="23" t="s">
        <v>2347</v>
      </c>
      <c r="B278" s="26">
        <v>41931.833333333336</v>
      </c>
      <c r="C278" s="16">
        <v>41932</v>
      </c>
    </row>
    <row r="279" spans="1:3" x14ac:dyDescent="0.25">
      <c r="A279" s="23" t="s">
        <v>584</v>
      </c>
      <c r="B279" s="26">
        <v>41911.833333333336</v>
      </c>
      <c r="C279" s="16">
        <v>41912</v>
      </c>
    </row>
    <row r="280" spans="1:3" x14ac:dyDescent="0.25">
      <c r="A280" s="23" t="s">
        <v>3431</v>
      </c>
      <c r="B280" s="26">
        <v>41889.833333333336</v>
      </c>
      <c r="C280" s="16">
        <v>41890</v>
      </c>
    </row>
    <row r="281" spans="1:3" x14ac:dyDescent="0.25">
      <c r="A281" s="23" t="s">
        <v>2854</v>
      </c>
      <c r="B281" s="26">
        <v>41892.833333333336</v>
      </c>
      <c r="C281" s="16">
        <v>41893</v>
      </c>
    </row>
    <row r="282" spans="1:3" x14ac:dyDescent="0.25">
      <c r="A282" s="23" t="s">
        <v>2361</v>
      </c>
      <c r="B282" s="26">
        <v>41883.833333333336</v>
      </c>
      <c r="C282" s="16">
        <v>41884</v>
      </c>
    </row>
    <row r="283" spans="1:3" x14ac:dyDescent="0.25">
      <c r="A283" s="23" t="s">
        <v>2242</v>
      </c>
      <c r="B283" s="26">
        <v>41837.833333333336</v>
      </c>
      <c r="C283" s="16">
        <v>41838</v>
      </c>
    </row>
    <row r="284" spans="1:3" x14ac:dyDescent="0.25">
      <c r="A284" s="23" t="s">
        <v>521</v>
      </c>
      <c r="B284" s="26">
        <v>41820.833333333336</v>
      </c>
      <c r="C284" s="16">
        <v>41821</v>
      </c>
    </row>
    <row r="285" spans="1:3" x14ac:dyDescent="0.25">
      <c r="A285" s="23" t="s">
        <v>1493</v>
      </c>
      <c r="B285" s="26"/>
      <c r="C285" s="16"/>
    </row>
    <row r="286" spans="1:3" x14ac:dyDescent="0.25">
      <c r="A286" s="23" t="s">
        <v>3220</v>
      </c>
      <c r="B286" s="26">
        <v>41842.833333333336</v>
      </c>
      <c r="C286" s="16">
        <v>41843</v>
      </c>
    </row>
    <row r="287" spans="1:3" x14ac:dyDescent="0.25">
      <c r="A287" s="23" t="s">
        <v>903</v>
      </c>
      <c r="B287" s="26">
        <v>41879.833333333336</v>
      </c>
      <c r="C287" s="16">
        <v>41880</v>
      </c>
    </row>
    <row r="288" spans="1:3" x14ac:dyDescent="0.25">
      <c r="A288" s="23" t="s">
        <v>2492</v>
      </c>
      <c r="B288" s="26">
        <v>41757.833333333336</v>
      </c>
      <c r="C288" s="16">
        <v>41758</v>
      </c>
    </row>
    <row r="289" spans="1:3" x14ac:dyDescent="0.25">
      <c r="A289" s="23" t="s">
        <v>1129</v>
      </c>
      <c r="B289" s="26"/>
      <c r="C289" s="16"/>
    </row>
    <row r="290" spans="1:3" x14ac:dyDescent="0.25">
      <c r="A290" s="23" t="s">
        <v>860</v>
      </c>
      <c r="B290" s="26">
        <v>42072.833333333336</v>
      </c>
      <c r="C290" s="16">
        <v>42073</v>
      </c>
    </row>
    <row r="291" spans="1:3" x14ac:dyDescent="0.25">
      <c r="A291" s="23" t="s">
        <v>1192</v>
      </c>
      <c r="B291" s="26"/>
      <c r="C291" s="16"/>
    </row>
    <row r="292" spans="1:3" x14ac:dyDescent="0.25">
      <c r="A292" s="23" t="s">
        <v>2636</v>
      </c>
      <c r="B292" s="26">
        <v>41862.833333333336</v>
      </c>
      <c r="C292" s="16">
        <v>41863</v>
      </c>
    </row>
    <row r="293" spans="1:3" x14ac:dyDescent="0.25">
      <c r="A293" s="23" t="s">
        <v>2719</v>
      </c>
      <c r="B293" s="26">
        <v>41855.833333333336</v>
      </c>
      <c r="C293" s="16">
        <v>41856</v>
      </c>
    </row>
    <row r="294" spans="1:3" x14ac:dyDescent="0.25">
      <c r="A294" s="23" t="s">
        <v>688</v>
      </c>
      <c r="B294" s="26"/>
      <c r="C294" s="16"/>
    </row>
    <row r="295" spans="1:3" x14ac:dyDescent="0.25">
      <c r="A295" s="23" t="s">
        <v>1651</v>
      </c>
      <c r="B295" s="26">
        <v>41672.833333333336</v>
      </c>
      <c r="C295" s="16">
        <v>41673</v>
      </c>
    </row>
    <row r="296" spans="1:3" x14ac:dyDescent="0.25">
      <c r="A296" s="23" t="s">
        <v>1519</v>
      </c>
      <c r="B296" s="26">
        <v>41793.833333333336</v>
      </c>
      <c r="C296" s="16">
        <v>41794</v>
      </c>
    </row>
    <row r="297" spans="1:3" x14ac:dyDescent="0.25">
      <c r="A297" s="23" t="s">
        <v>3474</v>
      </c>
      <c r="B297" s="26">
        <v>41952.833333333336</v>
      </c>
      <c r="C297" s="16">
        <v>41953</v>
      </c>
    </row>
    <row r="298" spans="1:3" x14ac:dyDescent="0.25">
      <c r="A298" s="23" t="s">
        <v>820</v>
      </c>
      <c r="B298" s="26">
        <v>41696.833333333336</v>
      </c>
      <c r="C298" s="16">
        <v>41697</v>
      </c>
    </row>
    <row r="299" spans="1:3" x14ac:dyDescent="0.25">
      <c r="A299" s="23" t="s">
        <v>1505</v>
      </c>
      <c r="B299" s="26"/>
      <c r="C299" s="16"/>
    </row>
    <row r="300" spans="1:3" x14ac:dyDescent="0.25">
      <c r="A300" s="23" t="s">
        <v>3540</v>
      </c>
      <c r="B300" s="26">
        <v>41997.833333333336</v>
      </c>
      <c r="C300" s="16">
        <v>41998</v>
      </c>
    </row>
    <row r="301" spans="1:3" x14ac:dyDescent="0.25">
      <c r="A301" s="23" t="s">
        <v>3012</v>
      </c>
      <c r="B301" s="26">
        <v>41963.833333333336</v>
      </c>
      <c r="C301" s="16">
        <v>41964</v>
      </c>
    </row>
    <row r="302" spans="1:3" x14ac:dyDescent="0.25">
      <c r="A302" s="23" t="s">
        <v>1327</v>
      </c>
      <c r="B302" s="26"/>
      <c r="C302" s="16"/>
    </row>
    <row r="303" spans="1:3" x14ac:dyDescent="0.25">
      <c r="A303" s="23" t="s">
        <v>735</v>
      </c>
      <c r="B303" s="26">
        <v>41819.833333333336</v>
      </c>
      <c r="C303" s="16">
        <v>41820</v>
      </c>
    </row>
    <row r="304" spans="1:3" x14ac:dyDescent="0.25">
      <c r="A304" s="23" t="s">
        <v>2692</v>
      </c>
      <c r="B304" s="26">
        <v>41728.833333333336</v>
      </c>
      <c r="C304" s="16">
        <v>41729</v>
      </c>
    </row>
    <row r="305" spans="1:3" x14ac:dyDescent="0.25">
      <c r="A305" s="23" t="s">
        <v>3449</v>
      </c>
      <c r="B305" s="26">
        <v>41952.833333333336</v>
      </c>
      <c r="C305" s="16">
        <v>41953</v>
      </c>
    </row>
    <row r="306" spans="1:3" x14ac:dyDescent="0.25">
      <c r="A306" s="23" t="s">
        <v>3343</v>
      </c>
      <c r="B306" s="26">
        <v>41939.833333333336</v>
      </c>
      <c r="C306" s="16">
        <v>41940</v>
      </c>
    </row>
    <row r="307" spans="1:3" x14ac:dyDescent="0.25">
      <c r="A307" s="23" t="s">
        <v>480</v>
      </c>
      <c r="B307" s="26">
        <v>41987.833333333336</v>
      </c>
      <c r="C307" s="16">
        <v>41988</v>
      </c>
    </row>
    <row r="308" spans="1:3" x14ac:dyDescent="0.25">
      <c r="A308" s="23" t="s">
        <v>1666</v>
      </c>
      <c r="B308" s="26"/>
      <c r="C308" s="16"/>
    </row>
    <row r="309" spans="1:3" x14ac:dyDescent="0.25">
      <c r="A309" s="23" t="s">
        <v>2749</v>
      </c>
      <c r="B309" s="26">
        <v>41900.833333333336</v>
      </c>
      <c r="C309" s="16">
        <v>41901</v>
      </c>
    </row>
    <row r="310" spans="1:3" x14ac:dyDescent="0.25">
      <c r="A310" s="23" t="s">
        <v>3036</v>
      </c>
      <c r="B310" s="26">
        <v>41934.833333333336</v>
      </c>
      <c r="C310" s="16">
        <v>41935</v>
      </c>
    </row>
    <row r="311" spans="1:3" x14ac:dyDescent="0.25">
      <c r="A311" s="23" t="s">
        <v>3230</v>
      </c>
      <c r="B311" s="26">
        <v>41948.833333333336</v>
      </c>
      <c r="C311" s="16">
        <v>41949</v>
      </c>
    </row>
    <row r="312" spans="1:3" x14ac:dyDescent="0.25">
      <c r="A312" s="23" t="s">
        <v>626</v>
      </c>
      <c r="B312" s="26"/>
      <c r="C312" s="16"/>
    </row>
    <row r="313" spans="1:3" x14ac:dyDescent="0.25">
      <c r="A313" s="23" t="s">
        <v>2538</v>
      </c>
      <c r="B313" s="26"/>
      <c r="C313" s="16"/>
    </row>
    <row r="314" spans="1:3" x14ac:dyDescent="0.25">
      <c r="A314" s="23" t="s">
        <v>2751</v>
      </c>
      <c r="B314" s="26">
        <v>41827.833333333336</v>
      </c>
      <c r="C314" s="16">
        <v>41828</v>
      </c>
    </row>
    <row r="315" spans="1:3" x14ac:dyDescent="0.25">
      <c r="A315" s="23" t="s">
        <v>893</v>
      </c>
      <c r="B315" s="26">
        <v>41881.833333333336</v>
      </c>
      <c r="C315" s="16">
        <v>41882</v>
      </c>
    </row>
    <row r="316" spans="1:3" x14ac:dyDescent="0.25">
      <c r="A316" s="23" t="s">
        <v>3319</v>
      </c>
      <c r="B316" s="26">
        <v>41990.833333333336</v>
      </c>
      <c r="C316" s="16">
        <v>41991</v>
      </c>
    </row>
    <row r="317" spans="1:3" x14ac:dyDescent="0.25">
      <c r="A317" s="23" t="s">
        <v>1676</v>
      </c>
      <c r="B317" s="26">
        <v>41878.833333333336</v>
      </c>
      <c r="C317" s="16">
        <v>41879</v>
      </c>
    </row>
    <row r="318" spans="1:3" x14ac:dyDescent="0.25">
      <c r="A318" s="23" t="s">
        <v>3282</v>
      </c>
      <c r="B318" s="26">
        <v>41931.833333333336</v>
      </c>
      <c r="C318" s="16">
        <v>41932</v>
      </c>
    </row>
    <row r="319" spans="1:3" x14ac:dyDescent="0.25">
      <c r="A319" s="23" t="s">
        <v>1902</v>
      </c>
      <c r="B319" s="26">
        <v>41756.833333333336</v>
      </c>
      <c r="C319" s="16">
        <v>41757</v>
      </c>
    </row>
    <row r="320" spans="1:3" x14ac:dyDescent="0.25">
      <c r="A320" s="23" t="s">
        <v>3486</v>
      </c>
      <c r="B320" s="26">
        <v>41793.833333333336</v>
      </c>
      <c r="C320" s="16">
        <v>41794</v>
      </c>
    </row>
    <row r="321" spans="1:3" x14ac:dyDescent="0.25">
      <c r="A321" s="23" t="s">
        <v>2017</v>
      </c>
      <c r="B321" s="26">
        <v>41882.833333333336</v>
      </c>
      <c r="C321" s="16">
        <v>41883</v>
      </c>
    </row>
    <row r="322" spans="1:3" x14ac:dyDescent="0.25">
      <c r="A322" s="23" t="s">
        <v>1106</v>
      </c>
      <c r="B322" s="26"/>
      <c r="C322" s="16"/>
    </row>
    <row r="323" spans="1:3" x14ac:dyDescent="0.25">
      <c r="A323" s="23" t="s">
        <v>747</v>
      </c>
      <c r="B323" s="26">
        <v>41850.833333333336</v>
      </c>
      <c r="C323" s="16">
        <v>41851</v>
      </c>
    </row>
    <row r="324" spans="1:3" x14ac:dyDescent="0.25">
      <c r="A324" s="23" t="s">
        <v>621</v>
      </c>
      <c r="B324" s="26">
        <v>41942.833333333336</v>
      </c>
      <c r="C324" s="16">
        <v>41943</v>
      </c>
    </row>
    <row r="325" spans="1:3" x14ac:dyDescent="0.25">
      <c r="A325" s="23" t="s">
        <v>2776</v>
      </c>
      <c r="B325" s="26">
        <v>41905.833333333336</v>
      </c>
      <c r="C325" s="16">
        <v>41906</v>
      </c>
    </row>
    <row r="326" spans="1:3" x14ac:dyDescent="0.25">
      <c r="A326" s="23" t="s">
        <v>3534</v>
      </c>
      <c r="B326" s="26">
        <v>41994.833333333336</v>
      </c>
      <c r="C326" s="16">
        <v>41995</v>
      </c>
    </row>
    <row r="327" spans="1:3" x14ac:dyDescent="0.25">
      <c r="A327" s="23" t="s">
        <v>2069</v>
      </c>
      <c r="B327" s="26">
        <v>41987.833333333336</v>
      </c>
      <c r="C327" s="16">
        <v>41988</v>
      </c>
    </row>
    <row r="328" spans="1:3" x14ac:dyDescent="0.25">
      <c r="A328" s="23" t="s">
        <v>1500</v>
      </c>
      <c r="B328" s="26">
        <v>41758.833333333336</v>
      </c>
      <c r="C328" s="16">
        <v>41759</v>
      </c>
    </row>
    <row r="329" spans="1:3" x14ac:dyDescent="0.25">
      <c r="A329" s="23" t="s">
        <v>2371</v>
      </c>
      <c r="B329" s="26">
        <v>41898.833333333336</v>
      </c>
      <c r="C329" s="16">
        <v>41899</v>
      </c>
    </row>
    <row r="330" spans="1:3" x14ac:dyDescent="0.25">
      <c r="A330" s="23" t="s">
        <v>3055</v>
      </c>
      <c r="B330" s="26">
        <v>41850.833333333336</v>
      </c>
      <c r="C330" s="16">
        <v>41851</v>
      </c>
    </row>
    <row r="331" spans="1:3" x14ac:dyDescent="0.25">
      <c r="A331" s="23" t="s">
        <v>1983</v>
      </c>
      <c r="B331" s="26">
        <v>41903.833333333336</v>
      </c>
      <c r="C331" s="16">
        <v>41904</v>
      </c>
    </row>
    <row r="332" spans="1:3" x14ac:dyDescent="0.25">
      <c r="A332" s="23" t="s">
        <v>1080</v>
      </c>
      <c r="B332" s="26"/>
      <c r="C332" s="16"/>
    </row>
    <row r="333" spans="1:3" x14ac:dyDescent="0.25">
      <c r="A333" s="23" t="s">
        <v>1011</v>
      </c>
      <c r="B333" s="26">
        <v>41869.833333333336</v>
      </c>
      <c r="C333" s="16">
        <v>41870</v>
      </c>
    </row>
    <row r="334" spans="1:3" x14ac:dyDescent="0.25">
      <c r="A334" s="23" t="s">
        <v>3345</v>
      </c>
      <c r="B334" s="26">
        <v>41960.833333333336</v>
      </c>
      <c r="C334" s="16">
        <v>41961</v>
      </c>
    </row>
    <row r="335" spans="1:3" x14ac:dyDescent="0.25">
      <c r="A335" s="23" t="s">
        <v>1361</v>
      </c>
      <c r="B335" s="26">
        <v>41863.833333333336</v>
      </c>
      <c r="C335" s="16">
        <v>41864</v>
      </c>
    </row>
    <row r="336" spans="1:3" x14ac:dyDescent="0.25">
      <c r="A336" s="23" t="s">
        <v>3429</v>
      </c>
      <c r="B336" s="26">
        <v>41954.833333333336</v>
      </c>
      <c r="C336" s="16">
        <v>41955</v>
      </c>
    </row>
    <row r="337" spans="1:3" x14ac:dyDescent="0.25">
      <c r="A337" s="23" t="s">
        <v>866</v>
      </c>
      <c r="B337" s="26">
        <v>41548.833333333336</v>
      </c>
      <c r="C337" s="16">
        <v>41549</v>
      </c>
    </row>
    <row r="338" spans="1:3" x14ac:dyDescent="0.25">
      <c r="A338" s="23" t="s">
        <v>542</v>
      </c>
      <c r="B338" s="26">
        <v>41728.833333333336</v>
      </c>
      <c r="C338" s="16">
        <v>41729</v>
      </c>
    </row>
    <row r="339" spans="1:3" x14ac:dyDescent="0.25">
      <c r="A339" s="23" t="s">
        <v>1740</v>
      </c>
      <c r="B339" s="26">
        <v>41742.833333333336</v>
      </c>
      <c r="C339" s="16">
        <v>41743</v>
      </c>
    </row>
    <row r="340" spans="1:3" x14ac:dyDescent="0.25">
      <c r="A340" s="23" t="s">
        <v>496</v>
      </c>
      <c r="B340" s="26">
        <v>41819.833333333336</v>
      </c>
      <c r="C340" s="16">
        <v>41820</v>
      </c>
    </row>
    <row r="341" spans="1:3" x14ac:dyDescent="0.25">
      <c r="A341" s="23" t="s">
        <v>3113</v>
      </c>
      <c r="B341" s="26">
        <v>41940.833333333336</v>
      </c>
      <c r="C341" s="16">
        <v>41941</v>
      </c>
    </row>
    <row r="342" spans="1:3" x14ac:dyDescent="0.25">
      <c r="A342" s="23" t="s">
        <v>2631</v>
      </c>
      <c r="B342" s="26">
        <v>41960.833333333336</v>
      </c>
      <c r="C342" s="16">
        <v>41961</v>
      </c>
    </row>
    <row r="343" spans="1:3" x14ac:dyDescent="0.25">
      <c r="A343" s="23" t="s">
        <v>877</v>
      </c>
      <c r="B343" s="26">
        <v>41854.833333333336</v>
      </c>
      <c r="C343" s="16">
        <v>41855</v>
      </c>
    </row>
    <row r="344" spans="1:3" x14ac:dyDescent="0.25">
      <c r="A344" s="23" t="s">
        <v>675</v>
      </c>
      <c r="B344" s="26"/>
      <c r="C344" s="16"/>
    </row>
    <row r="345" spans="1:3" x14ac:dyDescent="0.25">
      <c r="A345" s="23" t="s">
        <v>2281</v>
      </c>
      <c r="B345" s="26">
        <v>41934.833333333336</v>
      </c>
      <c r="C345" s="16">
        <v>41935</v>
      </c>
    </row>
    <row r="346" spans="1:3" x14ac:dyDescent="0.25">
      <c r="A346" s="23" t="s">
        <v>908</v>
      </c>
      <c r="B346" s="26">
        <v>41849.833333333336</v>
      </c>
      <c r="C346" s="16">
        <v>41850</v>
      </c>
    </row>
    <row r="347" spans="1:3" x14ac:dyDescent="0.25">
      <c r="A347" s="23" t="s">
        <v>634</v>
      </c>
      <c r="B347" s="26"/>
      <c r="C347" s="16"/>
    </row>
    <row r="348" spans="1:3" x14ac:dyDescent="0.25">
      <c r="A348" s="23" t="s">
        <v>766</v>
      </c>
      <c r="B348" s="26">
        <v>41849.833333333336</v>
      </c>
      <c r="C348" s="16">
        <v>41850</v>
      </c>
    </row>
    <row r="349" spans="1:3" x14ac:dyDescent="0.25">
      <c r="A349" s="23" t="s">
        <v>1037</v>
      </c>
      <c r="B349" s="26">
        <v>41828.833333333336</v>
      </c>
      <c r="C349" s="16">
        <v>41829</v>
      </c>
    </row>
    <row r="350" spans="1:3" x14ac:dyDescent="0.25">
      <c r="A350" s="23" t="s">
        <v>2234</v>
      </c>
      <c r="B350" s="26">
        <v>41955.833333333336</v>
      </c>
      <c r="C350" s="16">
        <v>41956</v>
      </c>
    </row>
    <row r="351" spans="1:3" x14ac:dyDescent="0.25">
      <c r="A351" s="23" t="s">
        <v>1159</v>
      </c>
      <c r="B351" s="26">
        <v>41758.833333333336</v>
      </c>
      <c r="C351" s="16">
        <v>41759</v>
      </c>
    </row>
    <row r="352" spans="1:3" x14ac:dyDescent="0.25">
      <c r="A352" s="23" t="s">
        <v>3359</v>
      </c>
      <c r="B352" s="26">
        <v>41938.833333333336</v>
      </c>
      <c r="C352" s="16">
        <v>41939</v>
      </c>
    </row>
    <row r="353" spans="1:3" x14ac:dyDescent="0.25">
      <c r="A353" s="23" t="s">
        <v>2932</v>
      </c>
      <c r="B353" s="26">
        <v>41988.833333333336</v>
      </c>
      <c r="C353" s="16">
        <v>41989</v>
      </c>
    </row>
    <row r="354" spans="1:3" x14ac:dyDescent="0.25">
      <c r="A354" s="23" t="s">
        <v>404</v>
      </c>
      <c r="B354" s="26">
        <v>41850.833333333336</v>
      </c>
      <c r="C354" s="16">
        <v>41851</v>
      </c>
    </row>
    <row r="355" spans="1:3" x14ac:dyDescent="0.25">
      <c r="A355" s="23" t="s">
        <v>3482</v>
      </c>
      <c r="B355" s="26">
        <v>41962.833333333336</v>
      </c>
      <c r="C355" s="16">
        <v>41963</v>
      </c>
    </row>
    <row r="356" spans="1:3" x14ac:dyDescent="0.25">
      <c r="A356" s="23" t="s">
        <v>1490</v>
      </c>
      <c r="B356" s="26">
        <v>41823.833333333336</v>
      </c>
      <c r="C356" s="16">
        <v>41824</v>
      </c>
    </row>
    <row r="357" spans="1:3" x14ac:dyDescent="0.25">
      <c r="A357" s="23" t="s">
        <v>1568</v>
      </c>
      <c r="B357" s="26"/>
      <c r="C357" s="16"/>
    </row>
    <row r="358" spans="1:3" x14ac:dyDescent="0.25">
      <c r="A358" s="23" t="s">
        <v>2982</v>
      </c>
      <c r="B358" s="26">
        <v>41946.833333333336</v>
      </c>
      <c r="C358" s="16">
        <v>41947</v>
      </c>
    </row>
    <row r="359" spans="1:3" x14ac:dyDescent="0.25">
      <c r="A359" s="23" t="s">
        <v>2085</v>
      </c>
      <c r="B359" s="26">
        <v>41835.833333333336</v>
      </c>
      <c r="C359" s="16">
        <v>41836</v>
      </c>
    </row>
    <row r="360" spans="1:3" x14ac:dyDescent="0.25">
      <c r="A360" s="23" t="s">
        <v>2701</v>
      </c>
      <c r="B360" s="26">
        <v>41941.833333333336</v>
      </c>
      <c r="C360" s="16">
        <v>41942</v>
      </c>
    </row>
    <row r="361" spans="1:3" x14ac:dyDescent="0.25">
      <c r="A361" s="23" t="s">
        <v>1195</v>
      </c>
      <c r="B361" s="26">
        <v>41687.833333333336</v>
      </c>
      <c r="C361" s="16">
        <v>41688</v>
      </c>
    </row>
    <row r="362" spans="1:3" x14ac:dyDescent="0.25">
      <c r="A362" s="23" t="s">
        <v>2704</v>
      </c>
      <c r="B362" s="26">
        <v>41896.833333333336</v>
      </c>
      <c r="C362" s="16">
        <v>41897</v>
      </c>
    </row>
    <row r="363" spans="1:3" x14ac:dyDescent="0.25">
      <c r="A363" s="23" t="s">
        <v>1530</v>
      </c>
      <c r="B363" s="26"/>
      <c r="C363" s="16"/>
    </row>
    <row r="364" spans="1:3" x14ac:dyDescent="0.25">
      <c r="A364" s="23" t="s">
        <v>3156</v>
      </c>
      <c r="B364" s="26">
        <v>41925.833333333336</v>
      </c>
      <c r="C364" s="16">
        <v>41926</v>
      </c>
    </row>
    <row r="365" spans="1:3" x14ac:dyDescent="0.25">
      <c r="A365" s="23" t="s">
        <v>3062</v>
      </c>
      <c r="B365" s="26">
        <v>41947.833333333336</v>
      </c>
      <c r="C365" s="16">
        <v>41948</v>
      </c>
    </row>
    <row r="366" spans="1:3" x14ac:dyDescent="0.25">
      <c r="A366" s="23" t="s">
        <v>1628</v>
      </c>
      <c r="B366" s="26"/>
      <c r="C366" s="16"/>
    </row>
    <row r="367" spans="1:3" x14ac:dyDescent="0.25">
      <c r="A367" s="23" t="s">
        <v>3092</v>
      </c>
      <c r="B367" s="26">
        <v>41976.833333333336</v>
      </c>
      <c r="C367" s="16">
        <v>41977</v>
      </c>
    </row>
    <row r="368" spans="1:3" x14ac:dyDescent="0.25">
      <c r="A368" s="23" t="s">
        <v>1322</v>
      </c>
      <c r="B368" s="26">
        <v>41907.833333333336</v>
      </c>
      <c r="C368" s="16">
        <v>41908</v>
      </c>
    </row>
    <row r="369" spans="1:3" x14ac:dyDescent="0.25">
      <c r="A369" s="23" t="s">
        <v>1501</v>
      </c>
      <c r="B369" s="26">
        <v>41672.833333333336</v>
      </c>
      <c r="C369" s="16">
        <v>41673</v>
      </c>
    </row>
    <row r="370" spans="1:3" x14ac:dyDescent="0.25">
      <c r="A370" s="23" t="s">
        <v>537</v>
      </c>
      <c r="B370" s="26">
        <v>41879.833333333336</v>
      </c>
      <c r="C370" s="16">
        <v>41880</v>
      </c>
    </row>
    <row r="371" spans="1:3" x14ac:dyDescent="0.25">
      <c r="A371" s="23" t="s">
        <v>2838</v>
      </c>
      <c r="B371" s="26">
        <v>41920.833333333336</v>
      </c>
      <c r="C371" s="16">
        <v>41921</v>
      </c>
    </row>
    <row r="372" spans="1:3" x14ac:dyDescent="0.25">
      <c r="A372" s="23" t="s">
        <v>2735</v>
      </c>
      <c r="B372" s="26">
        <v>41994.833333333336</v>
      </c>
      <c r="C372" s="16">
        <v>41995</v>
      </c>
    </row>
    <row r="373" spans="1:3" x14ac:dyDescent="0.25">
      <c r="A373" s="23" t="s">
        <v>2587</v>
      </c>
      <c r="B373" s="26">
        <v>41906.833333333336</v>
      </c>
      <c r="C373" s="16">
        <v>41907</v>
      </c>
    </row>
    <row r="374" spans="1:3" x14ac:dyDescent="0.25">
      <c r="A374" s="23" t="s">
        <v>1360</v>
      </c>
      <c r="B374" s="26"/>
      <c r="C374" s="16"/>
    </row>
    <row r="375" spans="1:3" x14ac:dyDescent="0.25">
      <c r="A375" s="23" t="s">
        <v>1557</v>
      </c>
      <c r="B375" s="26"/>
      <c r="C375" s="16"/>
    </row>
    <row r="376" spans="1:3" x14ac:dyDescent="0.25">
      <c r="A376" s="23" t="s">
        <v>2421</v>
      </c>
      <c r="B376" s="26">
        <v>41897.833333333336</v>
      </c>
      <c r="C376" s="16">
        <v>41898</v>
      </c>
    </row>
    <row r="377" spans="1:3" x14ac:dyDescent="0.25">
      <c r="A377" s="23" t="s">
        <v>3025</v>
      </c>
      <c r="B377" s="26">
        <v>41942.833333333336</v>
      </c>
      <c r="C377" s="16">
        <v>41943</v>
      </c>
    </row>
    <row r="378" spans="1:3" x14ac:dyDescent="0.25">
      <c r="A378" s="23" t="s">
        <v>3344</v>
      </c>
      <c r="B378" s="26">
        <v>41939.833333333336</v>
      </c>
      <c r="C378" s="16">
        <v>41940</v>
      </c>
    </row>
    <row r="379" spans="1:3" x14ac:dyDescent="0.25">
      <c r="A379" s="23" t="s">
        <v>3539</v>
      </c>
      <c r="B379" s="26">
        <v>41939.833333333336</v>
      </c>
      <c r="C379" s="16">
        <v>41940</v>
      </c>
    </row>
    <row r="380" spans="1:3" x14ac:dyDescent="0.25">
      <c r="A380" s="23" t="s">
        <v>743</v>
      </c>
      <c r="B380" s="26">
        <v>41942.833333333336</v>
      </c>
      <c r="C380" s="16">
        <v>41943</v>
      </c>
    </row>
    <row r="381" spans="1:3" x14ac:dyDescent="0.25">
      <c r="A381" s="23" t="s">
        <v>1085</v>
      </c>
      <c r="B381" s="26"/>
      <c r="C381" s="16"/>
    </row>
    <row r="382" spans="1:3" x14ac:dyDescent="0.25">
      <c r="A382" s="23" t="s">
        <v>3005</v>
      </c>
      <c r="B382" s="26">
        <v>41931.833333333336</v>
      </c>
      <c r="C382" s="16">
        <v>41932</v>
      </c>
    </row>
    <row r="383" spans="1:3" x14ac:dyDescent="0.25">
      <c r="A383" s="23" t="s">
        <v>782</v>
      </c>
      <c r="B383" s="26"/>
      <c r="C383" s="16"/>
    </row>
    <row r="384" spans="1:3" x14ac:dyDescent="0.25">
      <c r="A384" s="23" t="s">
        <v>2233</v>
      </c>
      <c r="B384" s="26"/>
      <c r="C384" s="16"/>
    </row>
    <row r="385" spans="1:3" x14ac:dyDescent="0.25">
      <c r="A385" s="23" t="s">
        <v>3356</v>
      </c>
      <c r="B385" s="26">
        <v>41939.833333333336</v>
      </c>
      <c r="C385" s="16">
        <v>41940</v>
      </c>
    </row>
    <row r="386" spans="1:3" x14ac:dyDescent="0.25">
      <c r="A386" s="23" t="s">
        <v>2695</v>
      </c>
      <c r="B386" s="26">
        <v>41948.833333333336</v>
      </c>
      <c r="C386" s="16">
        <v>41949</v>
      </c>
    </row>
    <row r="387" spans="1:3" x14ac:dyDescent="0.25">
      <c r="A387" s="23" t="s">
        <v>863</v>
      </c>
      <c r="B387" s="26">
        <v>41751.833333333336</v>
      </c>
      <c r="C387" s="16">
        <v>41752</v>
      </c>
    </row>
    <row r="388" spans="1:3" x14ac:dyDescent="0.25">
      <c r="A388" s="23" t="s">
        <v>3397</v>
      </c>
      <c r="B388" s="26">
        <v>41967.833333333336</v>
      </c>
      <c r="C388" s="16">
        <v>41968</v>
      </c>
    </row>
    <row r="389" spans="1:3" x14ac:dyDescent="0.25">
      <c r="A389" s="23" t="s">
        <v>2098</v>
      </c>
      <c r="B389" s="26">
        <v>41893.833333333336</v>
      </c>
      <c r="C389" s="16">
        <v>41894</v>
      </c>
    </row>
    <row r="390" spans="1:3" x14ac:dyDescent="0.25">
      <c r="A390" s="23" t="s">
        <v>812</v>
      </c>
      <c r="B390" s="26">
        <v>41836.833333333336</v>
      </c>
      <c r="C390" s="16">
        <v>41837</v>
      </c>
    </row>
    <row r="391" spans="1:3" x14ac:dyDescent="0.25">
      <c r="A391" s="23" t="s">
        <v>522</v>
      </c>
      <c r="B391" s="26">
        <v>41928.833333333336</v>
      </c>
      <c r="C391" s="16">
        <v>41929</v>
      </c>
    </row>
    <row r="392" spans="1:3" x14ac:dyDescent="0.25">
      <c r="A392" s="23" t="s">
        <v>1434</v>
      </c>
      <c r="B392" s="26">
        <v>41763.833333333336</v>
      </c>
      <c r="C392" s="16">
        <v>41764</v>
      </c>
    </row>
    <row r="393" spans="1:3" x14ac:dyDescent="0.25">
      <c r="A393" s="23" t="s">
        <v>1630</v>
      </c>
      <c r="B393" s="26"/>
      <c r="C393" s="16"/>
    </row>
    <row r="394" spans="1:3" x14ac:dyDescent="0.25">
      <c r="A394" s="23" t="s">
        <v>2974</v>
      </c>
      <c r="B394" s="26">
        <v>42018.833333333336</v>
      </c>
      <c r="C394" s="16">
        <v>42019</v>
      </c>
    </row>
    <row r="395" spans="1:3" x14ac:dyDescent="0.25">
      <c r="A395" s="23" t="s">
        <v>1358</v>
      </c>
      <c r="B395" s="26">
        <v>41879.833333333336</v>
      </c>
      <c r="C395" s="16">
        <v>41880</v>
      </c>
    </row>
    <row r="396" spans="1:3" x14ac:dyDescent="0.25">
      <c r="A396" s="23" t="s">
        <v>2257</v>
      </c>
      <c r="B396" s="26">
        <v>41907.833333333336</v>
      </c>
      <c r="C396" s="16">
        <v>41908</v>
      </c>
    </row>
    <row r="397" spans="1:3" x14ac:dyDescent="0.25">
      <c r="A397" s="23" t="s">
        <v>3118</v>
      </c>
      <c r="B397" s="26">
        <v>41969.833333333336</v>
      </c>
      <c r="C397" s="16">
        <v>41970</v>
      </c>
    </row>
    <row r="398" spans="1:3" x14ac:dyDescent="0.25">
      <c r="A398" s="23" t="s">
        <v>3538</v>
      </c>
      <c r="B398" s="26">
        <v>41994.833333333336</v>
      </c>
      <c r="C398" s="16">
        <v>41995</v>
      </c>
    </row>
    <row r="399" spans="1:3" x14ac:dyDescent="0.25">
      <c r="A399" s="23" t="s">
        <v>940</v>
      </c>
      <c r="B399" s="26">
        <v>41851.833333333336</v>
      </c>
      <c r="C399" s="16">
        <v>41852</v>
      </c>
    </row>
    <row r="400" spans="1:3" x14ac:dyDescent="0.25">
      <c r="A400" s="23" t="s">
        <v>2515</v>
      </c>
      <c r="B400" s="26">
        <v>41917.833333333336</v>
      </c>
      <c r="C400" s="16">
        <v>41918</v>
      </c>
    </row>
    <row r="401" spans="1:3" x14ac:dyDescent="0.25">
      <c r="A401" s="23" t="s">
        <v>1999</v>
      </c>
      <c r="B401" s="26">
        <v>41903.833333333336</v>
      </c>
      <c r="C401" s="16">
        <v>41904</v>
      </c>
    </row>
    <row r="402" spans="1:3" x14ac:dyDescent="0.25">
      <c r="A402" s="23" t="s">
        <v>1442</v>
      </c>
      <c r="B402" s="26"/>
      <c r="C402" s="16"/>
    </row>
    <row r="403" spans="1:3" x14ac:dyDescent="0.25">
      <c r="A403" s="23" t="s">
        <v>2156</v>
      </c>
      <c r="B403" s="26">
        <v>42003.833333333336</v>
      </c>
      <c r="C403" s="16">
        <v>42004</v>
      </c>
    </row>
    <row r="404" spans="1:3" x14ac:dyDescent="0.25">
      <c r="A404" s="23" t="s">
        <v>2061</v>
      </c>
      <c r="B404" s="26">
        <v>41892.833333333336</v>
      </c>
      <c r="C404" s="16">
        <v>41893</v>
      </c>
    </row>
    <row r="405" spans="1:3" x14ac:dyDescent="0.25">
      <c r="A405" s="23" t="s">
        <v>3179</v>
      </c>
      <c r="B405" s="26">
        <v>41960.833333333336</v>
      </c>
      <c r="C405" s="16">
        <v>41961</v>
      </c>
    </row>
    <row r="406" spans="1:3" x14ac:dyDescent="0.25">
      <c r="A406" s="23" t="s">
        <v>792</v>
      </c>
      <c r="B406" s="26">
        <v>41728.833333333336</v>
      </c>
      <c r="C406" s="16">
        <v>41729</v>
      </c>
    </row>
    <row r="407" spans="1:3" x14ac:dyDescent="0.25">
      <c r="A407" s="23" t="s">
        <v>1865</v>
      </c>
      <c r="B407" s="26">
        <v>41882.833333333336</v>
      </c>
      <c r="C407" s="16">
        <v>41883</v>
      </c>
    </row>
    <row r="408" spans="1:3" x14ac:dyDescent="0.25">
      <c r="A408" s="23" t="s">
        <v>1454</v>
      </c>
      <c r="B408" s="26">
        <v>41743.833333333336</v>
      </c>
      <c r="C408" s="16">
        <v>41744</v>
      </c>
    </row>
    <row r="409" spans="1:3" x14ac:dyDescent="0.25">
      <c r="A409" s="23" t="s">
        <v>453</v>
      </c>
      <c r="B409" s="26"/>
      <c r="C409" s="16"/>
    </row>
    <row r="410" spans="1:3" x14ac:dyDescent="0.25">
      <c r="A410" s="23" t="s">
        <v>450</v>
      </c>
      <c r="B410" s="26">
        <v>41738.833333333336</v>
      </c>
      <c r="C410" s="16">
        <v>41739</v>
      </c>
    </row>
    <row r="411" spans="1:3" x14ac:dyDescent="0.25">
      <c r="A411" s="23" t="s">
        <v>835</v>
      </c>
      <c r="B411" s="26">
        <v>41849.833333333336</v>
      </c>
      <c r="C411" s="16">
        <v>41850</v>
      </c>
    </row>
    <row r="412" spans="1:3" x14ac:dyDescent="0.25">
      <c r="A412" s="23" t="s">
        <v>781</v>
      </c>
      <c r="B412" s="26">
        <v>41849.833333333336</v>
      </c>
      <c r="C412" s="16">
        <v>41850</v>
      </c>
    </row>
    <row r="413" spans="1:3" x14ac:dyDescent="0.25">
      <c r="A413" s="23" t="s">
        <v>896</v>
      </c>
      <c r="B413" s="26">
        <v>41849.833333333336</v>
      </c>
      <c r="C413" s="16">
        <v>41850</v>
      </c>
    </row>
    <row r="414" spans="1:3" x14ac:dyDescent="0.25">
      <c r="A414" s="23" t="s">
        <v>3120</v>
      </c>
      <c r="B414" s="26">
        <v>42002.833333333336</v>
      </c>
      <c r="C414" s="16">
        <v>42003</v>
      </c>
    </row>
    <row r="415" spans="1:3" x14ac:dyDescent="0.25">
      <c r="A415" s="23" t="s">
        <v>560</v>
      </c>
      <c r="B415" s="26">
        <v>41833.833333333336</v>
      </c>
      <c r="C415" s="16">
        <v>41834</v>
      </c>
    </row>
    <row r="416" spans="1:3" x14ac:dyDescent="0.25">
      <c r="A416" s="23" t="s">
        <v>3085</v>
      </c>
      <c r="B416" s="26">
        <v>41981.833333333336</v>
      </c>
      <c r="C416" s="16">
        <v>41982</v>
      </c>
    </row>
    <row r="417" spans="1:3" x14ac:dyDescent="0.25">
      <c r="A417" s="23" t="s">
        <v>2603</v>
      </c>
      <c r="B417" s="26">
        <v>41889.833333333336</v>
      </c>
      <c r="C417" s="16">
        <v>41890</v>
      </c>
    </row>
    <row r="418" spans="1:3" x14ac:dyDescent="0.25">
      <c r="A418" s="23" t="s">
        <v>1882</v>
      </c>
      <c r="B418" s="26">
        <v>41885.833333333336</v>
      </c>
      <c r="C418" s="16">
        <v>41886</v>
      </c>
    </row>
    <row r="419" spans="1:3" x14ac:dyDescent="0.25">
      <c r="A419" s="23" t="s">
        <v>487</v>
      </c>
      <c r="B419" s="26">
        <v>41865.833333333336</v>
      </c>
      <c r="C419" s="16">
        <v>41866</v>
      </c>
    </row>
    <row r="420" spans="1:3" x14ac:dyDescent="0.25">
      <c r="A420" s="23" t="s">
        <v>2613</v>
      </c>
      <c r="B420" s="26">
        <v>41898.833333333336</v>
      </c>
      <c r="C420" s="16">
        <v>41899</v>
      </c>
    </row>
    <row r="421" spans="1:3" x14ac:dyDescent="0.25">
      <c r="A421" s="23" t="s">
        <v>1669</v>
      </c>
      <c r="B421" s="26">
        <v>41823.833333333336</v>
      </c>
      <c r="C421" s="16">
        <v>41824</v>
      </c>
    </row>
    <row r="422" spans="1:3" x14ac:dyDescent="0.25">
      <c r="A422" s="23" t="s">
        <v>2491</v>
      </c>
      <c r="B422" s="26">
        <v>41906.833333333336</v>
      </c>
      <c r="C422" s="16">
        <v>41907</v>
      </c>
    </row>
    <row r="423" spans="1:3" x14ac:dyDescent="0.25">
      <c r="A423" s="23" t="s">
        <v>1657</v>
      </c>
      <c r="B423" s="26"/>
      <c r="C423" s="16"/>
    </row>
    <row r="424" spans="1:3" x14ac:dyDescent="0.25">
      <c r="A424" s="23" t="s">
        <v>3475</v>
      </c>
      <c r="B424" s="26">
        <v>41941.833333333336</v>
      </c>
      <c r="C424" s="16">
        <v>41942</v>
      </c>
    </row>
    <row r="425" spans="1:3" x14ac:dyDescent="0.25">
      <c r="A425" s="23" t="s">
        <v>2839</v>
      </c>
      <c r="B425" s="26">
        <v>41758.833333333336</v>
      </c>
      <c r="C425" s="16">
        <v>41759</v>
      </c>
    </row>
    <row r="426" spans="1:3" x14ac:dyDescent="0.25">
      <c r="A426" s="23" t="s">
        <v>1291</v>
      </c>
      <c r="B426" s="26">
        <v>41682.833333333336</v>
      </c>
      <c r="C426" s="16">
        <v>41683</v>
      </c>
    </row>
    <row r="427" spans="1:3" x14ac:dyDescent="0.25">
      <c r="A427" s="23" t="s">
        <v>604</v>
      </c>
      <c r="B427" s="26">
        <v>41813.833333333336</v>
      </c>
      <c r="C427" s="16">
        <v>41814</v>
      </c>
    </row>
    <row r="428" spans="1:3" x14ac:dyDescent="0.25">
      <c r="A428" s="23" t="s">
        <v>2134</v>
      </c>
      <c r="B428" s="26">
        <v>41770.833333333336</v>
      </c>
      <c r="C428" s="16">
        <v>41771</v>
      </c>
    </row>
    <row r="429" spans="1:3" x14ac:dyDescent="0.25">
      <c r="A429" s="23" t="s">
        <v>906</v>
      </c>
      <c r="B429" s="26">
        <v>41871.833333333336</v>
      </c>
      <c r="C429" s="16">
        <v>41872</v>
      </c>
    </row>
    <row r="430" spans="1:3" x14ac:dyDescent="0.25">
      <c r="A430" s="23" t="s">
        <v>1440</v>
      </c>
      <c r="B430" s="26">
        <v>41785.833333333336</v>
      </c>
      <c r="C430" s="16">
        <v>41786</v>
      </c>
    </row>
    <row r="431" spans="1:3" x14ac:dyDescent="0.25">
      <c r="A431" s="23" t="s">
        <v>898</v>
      </c>
      <c r="B431" s="26">
        <v>41862.833333333336</v>
      </c>
      <c r="C431" s="16">
        <v>41863</v>
      </c>
    </row>
    <row r="432" spans="1:3" x14ac:dyDescent="0.25">
      <c r="A432" s="23" t="s">
        <v>2383</v>
      </c>
      <c r="B432" s="26">
        <v>41807.833333333336</v>
      </c>
      <c r="C432" s="16">
        <v>41808</v>
      </c>
    </row>
    <row r="433" spans="1:3" x14ac:dyDescent="0.25">
      <c r="A433" s="23" t="s">
        <v>2524</v>
      </c>
      <c r="B433" s="26">
        <v>41842.833333333336</v>
      </c>
      <c r="C433" s="16">
        <v>41843</v>
      </c>
    </row>
    <row r="434" spans="1:3" x14ac:dyDescent="0.25">
      <c r="A434" s="23" t="s">
        <v>2645</v>
      </c>
      <c r="B434" s="26">
        <v>41925.833333333336</v>
      </c>
      <c r="C434" s="16">
        <v>41926</v>
      </c>
    </row>
    <row r="435" spans="1:3" x14ac:dyDescent="0.25">
      <c r="A435" s="23" t="s">
        <v>3301</v>
      </c>
      <c r="B435" s="26">
        <v>41976.833333333336</v>
      </c>
      <c r="C435" s="16">
        <v>41977</v>
      </c>
    </row>
    <row r="436" spans="1:3" x14ac:dyDescent="0.25">
      <c r="A436" s="23" t="s">
        <v>476</v>
      </c>
      <c r="B436" s="26">
        <v>42003.833333333336</v>
      </c>
      <c r="C436" s="16">
        <v>42004</v>
      </c>
    </row>
    <row r="437" spans="1:3" x14ac:dyDescent="0.25">
      <c r="A437" s="23" t="s">
        <v>1333</v>
      </c>
      <c r="B437" s="26">
        <v>41745.833333333336</v>
      </c>
      <c r="C437" s="16">
        <v>41746</v>
      </c>
    </row>
    <row r="438" spans="1:3" x14ac:dyDescent="0.25">
      <c r="A438" s="23" t="s">
        <v>502</v>
      </c>
      <c r="B438" s="26">
        <v>41881.833333333336</v>
      </c>
      <c r="C438" s="16">
        <v>41882</v>
      </c>
    </row>
    <row r="439" spans="1:3" x14ac:dyDescent="0.25">
      <c r="A439" s="23" t="s">
        <v>3173</v>
      </c>
      <c r="B439" s="26">
        <v>41841.833333333336</v>
      </c>
      <c r="C439" s="16">
        <v>41842</v>
      </c>
    </row>
    <row r="440" spans="1:3" x14ac:dyDescent="0.25">
      <c r="A440" s="23" t="s">
        <v>3329</v>
      </c>
      <c r="B440" s="26">
        <v>41933.833333333336</v>
      </c>
      <c r="C440" s="16">
        <v>41934</v>
      </c>
    </row>
    <row r="441" spans="1:3" x14ac:dyDescent="0.25">
      <c r="A441" s="23" t="s">
        <v>1529</v>
      </c>
      <c r="B441" s="26">
        <v>41857.833333333336</v>
      </c>
      <c r="C441" s="16">
        <v>41858</v>
      </c>
    </row>
    <row r="442" spans="1:3" x14ac:dyDescent="0.25">
      <c r="A442" s="23" t="s">
        <v>1238</v>
      </c>
      <c r="B442" s="26"/>
      <c r="C442" s="16"/>
    </row>
    <row r="443" spans="1:3" x14ac:dyDescent="0.25">
      <c r="A443" s="23" t="s">
        <v>1301</v>
      </c>
      <c r="B443" s="26"/>
      <c r="C443" s="16"/>
    </row>
    <row r="444" spans="1:3" x14ac:dyDescent="0.25">
      <c r="A444" s="23" t="s">
        <v>2787</v>
      </c>
      <c r="B444" s="26">
        <v>41960.833333333336</v>
      </c>
      <c r="C444" s="16">
        <v>41961</v>
      </c>
    </row>
    <row r="445" spans="1:3" x14ac:dyDescent="0.25">
      <c r="A445" s="23" t="s">
        <v>3375</v>
      </c>
      <c r="B445" s="26">
        <v>41934.833333333336</v>
      </c>
      <c r="C445" s="16">
        <v>41935</v>
      </c>
    </row>
    <row r="446" spans="1:3" x14ac:dyDescent="0.25">
      <c r="A446" s="23" t="s">
        <v>1380</v>
      </c>
      <c r="B446" s="26">
        <v>41771.833333333336</v>
      </c>
      <c r="C446" s="16">
        <v>41772</v>
      </c>
    </row>
    <row r="447" spans="1:3" x14ac:dyDescent="0.25">
      <c r="A447" s="23" t="s">
        <v>2472</v>
      </c>
      <c r="B447" s="26">
        <v>41970.833333333336</v>
      </c>
      <c r="C447" s="16">
        <v>41971</v>
      </c>
    </row>
    <row r="448" spans="1:3" x14ac:dyDescent="0.25">
      <c r="A448" s="23" t="s">
        <v>2133</v>
      </c>
      <c r="B448" s="26">
        <v>41904.833333333336</v>
      </c>
      <c r="C448" s="16">
        <v>41905</v>
      </c>
    </row>
    <row r="449" spans="1:3" x14ac:dyDescent="0.25">
      <c r="A449" s="23" t="s">
        <v>2810</v>
      </c>
      <c r="B449" s="26">
        <v>41914.833333333336</v>
      </c>
      <c r="C449" s="16">
        <v>41915</v>
      </c>
    </row>
    <row r="450" spans="1:3" x14ac:dyDescent="0.25">
      <c r="A450" s="23" t="s">
        <v>3047</v>
      </c>
      <c r="B450" s="26">
        <v>41962.833333333336</v>
      </c>
      <c r="C450" s="16">
        <v>41963</v>
      </c>
    </row>
    <row r="451" spans="1:3" x14ac:dyDescent="0.25">
      <c r="A451" s="23" t="s">
        <v>939</v>
      </c>
      <c r="B451" s="26">
        <v>41773.833333333336</v>
      </c>
      <c r="C451" s="16">
        <v>41774</v>
      </c>
    </row>
    <row r="452" spans="1:3" x14ac:dyDescent="0.25">
      <c r="A452" s="23" t="s">
        <v>1522</v>
      </c>
      <c r="B452" s="26"/>
      <c r="C452" s="16"/>
    </row>
    <row r="453" spans="1:3" x14ac:dyDescent="0.25">
      <c r="A453" s="23" t="s">
        <v>3029</v>
      </c>
      <c r="B453" s="26">
        <v>41948.833333333336</v>
      </c>
      <c r="C453" s="16">
        <v>41949</v>
      </c>
    </row>
    <row r="454" spans="1:3" x14ac:dyDescent="0.25">
      <c r="A454" s="23" t="s">
        <v>3021</v>
      </c>
      <c r="B454" s="26">
        <v>42044.833333333336</v>
      </c>
      <c r="C454" s="16">
        <v>42045</v>
      </c>
    </row>
    <row r="455" spans="1:3" x14ac:dyDescent="0.25">
      <c r="A455" s="23" t="s">
        <v>739</v>
      </c>
      <c r="B455" s="26"/>
      <c r="C455" s="16"/>
    </row>
    <row r="456" spans="1:3" x14ac:dyDescent="0.25">
      <c r="A456" s="23" t="s">
        <v>1943</v>
      </c>
      <c r="B456" s="26"/>
      <c r="C456" s="16"/>
    </row>
    <row r="457" spans="1:3" x14ac:dyDescent="0.25">
      <c r="A457" s="23" t="s">
        <v>3406</v>
      </c>
      <c r="B457" s="26">
        <v>42002.833333333336</v>
      </c>
      <c r="C457" s="16">
        <v>42003</v>
      </c>
    </row>
    <row r="458" spans="1:3" x14ac:dyDescent="0.25">
      <c r="A458" s="23" t="s">
        <v>2798</v>
      </c>
      <c r="B458" s="26">
        <v>41849.833333333336</v>
      </c>
      <c r="C458" s="16">
        <v>41850</v>
      </c>
    </row>
    <row r="459" spans="1:3" x14ac:dyDescent="0.25">
      <c r="A459" s="23" t="s">
        <v>651</v>
      </c>
      <c r="B459" s="26">
        <v>41826.833333333336</v>
      </c>
      <c r="C459" s="16">
        <v>41827</v>
      </c>
    </row>
    <row r="460" spans="1:3" x14ac:dyDescent="0.25">
      <c r="A460" s="23" t="s">
        <v>825</v>
      </c>
      <c r="B460" s="26">
        <v>41794.833333333336</v>
      </c>
      <c r="C460" s="16">
        <v>41795</v>
      </c>
    </row>
    <row r="461" spans="1:3" x14ac:dyDescent="0.25">
      <c r="A461" s="23" t="s">
        <v>3084</v>
      </c>
      <c r="B461" s="26">
        <v>41952.833333333336</v>
      </c>
      <c r="C461" s="16">
        <v>41953</v>
      </c>
    </row>
    <row r="462" spans="1:3" x14ac:dyDescent="0.25">
      <c r="A462" s="23" t="s">
        <v>1183</v>
      </c>
      <c r="B462" s="26"/>
      <c r="C462" s="16"/>
    </row>
    <row r="463" spans="1:3" x14ac:dyDescent="0.25">
      <c r="A463" s="23" t="s">
        <v>3537</v>
      </c>
      <c r="B463" s="26">
        <v>41994.833333333336</v>
      </c>
      <c r="C463" s="16">
        <v>41995</v>
      </c>
    </row>
    <row r="464" spans="1:3" x14ac:dyDescent="0.25">
      <c r="A464" s="23" t="s">
        <v>1680</v>
      </c>
      <c r="B464" s="26">
        <v>41680.833333333336</v>
      </c>
      <c r="C464" s="16">
        <v>41681</v>
      </c>
    </row>
    <row r="465" spans="1:3" x14ac:dyDescent="0.25">
      <c r="A465" s="23" t="s">
        <v>1546</v>
      </c>
      <c r="B465" s="26">
        <v>41758.833333333336</v>
      </c>
      <c r="C465" s="16">
        <v>41759</v>
      </c>
    </row>
    <row r="466" spans="1:3" x14ac:dyDescent="0.25">
      <c r="A466" s="23" t="s">
        <v>3123</v>
      </c>
      <c r="B466" s="26">
        <v>41942.833333333336</v>
      </c>
      <c r="C466" s="16">
        <v>41943</v>
      </c>
    </row>
    <row r="467" spans="1:3" x14ac:dyDescent="0.25">
      <c r="A467" s="23" t="s">
        <v>1736</v>
      </c>
      <c r="B467" s="26">
        <v>41898.833333333336</v>
      </c>
      <c r="C467" s="16">
        <v>41899</v>
      </c>
    </row>
    <row r="468" spans="1:3" x14ac:dyDescent="0.25">
      <c r="A468" s="23" t="s">
        <v>1850</v>
      </c>
      <c r="B468" s="26">
        <v>41850.833333333336</v>
      </c>
      <c r="C468" s="16">
        <v>41851</v>
      </c>
    </row>
    <row r="469" spans="1:3" x14ac:dyDescent="0.25">
      <c r="A469" s="23" t="s">
        <v>2743</v>
      </c>
      <c r="B469" s="26">
        <v>41872.833333333336</v>
      </c>
      <c r="C469" s="16">
        <v>41873</v>
      </c>
    </row>
    <row r="470" spans="1:3" x14ac:dyDescent="0.25">
      <c r="A470" s="23" t="s">
        <v>3364</v>
      </c>
      <c r="B470" s="26">
        <v>41988.833333333336</v>
      </c>
      <c r="C470" s="16">
        <v>41989</v>
      </c>
    </row>
    <row r="471" spans="1:3" x14ac:dyDescent="0.25">
      <c r="A471" s="23" t="s">
        <v>2850</v>
      </c>
      <c r="B471" s="26">
        <v>41899.833333333336</v>
      </c>
      <c r="C471" s="16">
        <v>41900</v>
      </c>
    </row>
    <row r="472" spans="1:3" x14ac:dyDescent="0.25">
      <c r="A472" s="23" t="s">
        <v>1389</v>
      </c>
      <c r="B472" s="26">
        <v>41932.833333333336</v>
      </c>
      <c r="C472" s="16">
        <v>41933</v>
      </c>
    </row>
    <row r="473" spans="1:3" x14ac:dyDescent="0.25">
      <c r="A473" s="23" t="s">
        <v>609</v>
      </c>
      <c r="B473" s="26"/>
      <c r="C473" s="16"/>
    </row>
    <row r="474" spans="1:3" x14ac:dyDescent="0.25">
      <c r="A474" s="23" t="s">
        <v>568</v>
      </c>
      <c r="B474" s="26">
        <v>41843.833333333336</v>
      </c>
      <c r="C474" s="16">
        <v>41844</v>
      </c>
    </row>
    <row r="475" spans="1:3" x14ac:dyDescent="0.25">
      <c r="A475" s="23" t="s">
        <v>3104</v>
      </c>
      <c r="B475" s="26">
        <v>41940.833333333336</v>
      </c>
      <c r="C475" s="16">
        <v>41941</v>
      </c>
    </row>
    <row r="476" spans="1:3" x14ac:dyDescent="0.25">
      <c r="A476" s="23" t="s">
        <v>1605</v>
      </c>
      <c r="B476" s="26">
        <v>41724.833333333336</v>
      </c>
      <c r="C476" s="16">
        <v>41725</v>
      </c>
    </row>
    <row r="477" spans="1:3" x14ac:dyDescent="0.25">
      <c r="A477" s="23" t="s">
        <v>3302</v>
      </c>
      <c r="B477" s="26">
        <v>41911.833333333336</v>
      </c>
      <c r="C477" s="16">
        <v>41912</v>
      </c>
    </row>
    <row r="478" spans="1:3" x14ac:dyDescent="0.25">
      <c r="A478" s="23" t="s">
        <v>570</v>
      </c>
      <c r="B478" s="26"/>
      <c r="C478" s="16"/>
    </row>
    <row r="479" spans="1:3" x14ac:dyDescent="0.25">
      <c r="A479" s="23" t="s">
        <v>3526</v>
      </c>
      <c r="B479" s="26">
        <v>41955.833333333336</v>
      </c>
      <c r="C479" s="16">
        <v>41956</v>
      </c>
    </row>
    <row r="480" spans="1:3" x14ac:dyDescent="0.25">
      <c r="A480" s="23" t="s">
        <v>374</v>
      </c>
      <c r="B480" s="26">
        <v>41849.833333333336</v>
      </c>
      <c r="C480" s="16">
        <v>41850</v>
      </c>
    </row>
    <row r="481" spans="1:3" x14ac:dyDescent="0.25">
      <c r="A481" s="23" t="s">
        <v>3239</v>
      </c>
      <c r="B481" s="26">
        <v>41952.833333333336</v>
      </c>
      <c r="C481" s="16">
        <v>41953</v>
      </c>
    </row>
    <row r="482" spans="1:3" x14ac:dyDescent="0.25">
      <c r="A482" s="23" t="s">
        <v>2602</v>
      </c>
      <c r="B482" s="26">
        <v>41911.833333333336</v>
      </c>
      <c r="C482" s="16">
        <v>41912</v>
      </c>
    </row>
    <row r="483" spans="1:3" x14ac:dyDescent="0.25">
      <c r="A483" s="23" t="s">
        <v>531</v>
      </c>
      <c r="B483" s="26">
        <v>41849.833333333336</v>
      </c>
      <c r="C483" s="16">
        <v>41850</v>
      </c>
    </row>
    <row r="484" spans="1:3" x14ac:dyDescent="0.25">
      <c r="A484" s="23" t="s">
        <v>2318</v>
      </c>
      <c r="B484" s="26">
        <v>41819.833333333336</v>
      </c>
      <c r="C484" s="16">
        <v>41820</v>
      </c>
    </row>
    <row r="485" spans="1:3" x14ac:dyDescent="0.25">
      <c r="A485" s="23" t="s">
        <v>1789</v>
      </c>
      <c r="B485" s="26">
        <v>41962.833333333336</v>
      </c>
      <c r="C485" s="16">
        <v>41963</v>
      </c>
    </row>
    <row r="486" spans="1:3" x14ac:dyDescent="0.25">
      <c r="A486" s="23" t="s">
        <v>2565</v>
      </c>
      <c r="B486" s="26">
        <v>41842.833333333336</v>
      </c>
      <c r="C486" s="16">
        <v>41843</v>
      </c>
    </row>
    <row r="487" spans="1:3" x14ac:dyDescent="0.25">
      <c r="A487" s="23" t="s">
        <v>2821</v>
      </c>
      <c r="B487" s="26">
        <v>41942.833333333336</v>
      </c>
      <c r="C487" s="16">
        <v>41943</v>
      </c>
    </row>
    <row r="488" spans="1:3" x14ac:dyDescent="0.25">
      <c r="A488" s="23" t="s">
        <v>3058</v>
      </c>
      <c r="B488" s="26">
        <v>41940.833333333336</v>
      </c>
      <c r="C488" s="16">
        <v>41941</v>
      </c>
    </row>
    <row r="489" spans="1:3" x14ac:dyDescent="0.25">
      <c r="A489" s="23" t="s">
        <v>2777</v>
      </c>
      <c r="B489" s="26">
        <v>41953.833333333336</v>
      </c>
      <c r="C489" s="16">
        <v>41954</v>
      </c>
    </row>
    <row r="490" spans="1:3" x14ac:dyDescent="0.25">
      <c r="A490" s="23" t="s">
        <v>772</v>
      </c>
      <c r="B490" s="26">
        <v>41850.833333333336</v>
      </c>
      <c r="C490" s="16">
        <v>41851</v>
      </c>
    </row>
    <row r="491" spans="1:3" x14ac:dyDescent="0.25">
      <c r="A491" s="23" t="s">
        <v>2519</v>
      </c>
      <c r="B491" s="26">
        <v>41927.833333333336</v>
      </c>
      <c r="C491" s="16">
        <v>41928</v>
      </c>
    </row>
    <row r="492" spans="1:3" x14ac:dyDescent="0.25">
      <c r="A492" s="23" t="s">
        <v>2642</v>
      </c>
      <c r="B492" s="26">
        <v>41757.833333333336</v>
      </c>
      <c r="C492" s="16">
        <v>41758</v>
      </c>
    </row>
    <row r="493" spans="1:3" x14ac:dyDescent="0.25">
      <c r="A493" s="23" t="s">
        <v>3400</v>
      </c>
      <c r="B493" s="26">
        <v>41987.833333333336</v>
      </c>
      <c r="C493" s="16">
        <v>41988</v>
      </c>
    </row>
    <row r="494" spans="1:3" x14ac:dyDescent="0.25">
      <c r="A494" s="23" t="s">
        <v>1874</v>
      </c>
      <c r="B494" s="26">
        <v>41828.833333333336</v>
      </c>
      <c r="C494" s="16">
        <v>41829</v>
      </c>
    </row>
    <row r="495" spans="1:3" x14ac:dyDescent="0.25">
      <c r="A495" s="23" t="s">
        <v>922</v>
      </c>
      <c r="B495" s="26">
        <v>41865.833333333336</v>
      </c>
      <c r="C495" s="16">
        <v>41866</v>
      </c>
    </row>
    <row r="496" spans="1:3" x14ac:dyDescent="0.25">
      <c r="A496" s="23" t="s">
        <v>2244</v>
      </c>
      <c r="B496" s="26">
        <v>41907.833333333336</v>
      </c>
      <c r="C496" s="16">
        <v>41908</v>
      </c>
    </row>
    <row r="497" spans="1:3" x14ac:dyDescent="0.25">
      <c r="A497" s="23" t="s">
        <v>3219</v>
      </c>
      <c r="B497" s="26">
        <v>41938.833333333336</v>
      </c>
      <c r="C497" s="16">
        <v>41939</v>
      </c>
    </row>
    <row r="498" spans="1:3" x14ac:dyDescent="0.25">
      <c r="A498" s="23" t="s">
        <v>1400</v>
      </c>
      <c r="B498" s="26"/>
      <c r="C498" s="16"/>
    </row>
    <row r="499" spans="1:3" x14ac:dyDescent="0.25">
      <c r="A499" s="23" t="s">
        <v>2214</v>
      </c>
      <c r="B499" s="26">
        <v>41897.833333333336</v>
      </c>
      <c r="C499" s="16">
        <v>41898</v>
      </c>
    </row>
    <row r="500" spans="1:3" x14ac:dyDescent="0.25">
      <c r="A500" s="23" t="s">
        <v>2399</v>
      </c>
      <c r="B500" s="26">
        <v>41953.833333333336</v>
      </c>
      <c r="C500" s="16">
        <v>41954</v>
      </c>
    </row>
    <row r="501" spans="1:3" x14ac:dyDescent="0.25">
      <c r="A501" s="23" t="s">
        <v>613</v>
      </c>
      <c r="B501" s="26">
        <v>42061.833333333336</v>
      </c>
      <c r="C501" s="16">
        <v>42062</v>
      </c>
    </row>
    <row r="502" spans="1:3" x14ac:dyDescent="0.25">
      <c r="A502" s="23" t="s">
        <v>2843</v>
      </c>
      <c r="B502" s="26">
        <v>41927.833333333336</v>
      </c>
      <c r="C502" s="16">
        <v>41928</v>
      </c>
    </row>
    <row r="503" spans="1:3" x14ac:dyDescent="0.25">
      <c r="A503" s="23" t="s">
        <v>2557</v>
      </c>
      <c r="B503" s="26">
        <v>41855.833333333336</v>
      </c>
      <c r="C503" s="16">
        <v>41856</v>
      </c>
    </row>
    <row r="504" spans="1:3" x14ac:dyDescent="0.25">
      <c r="A504" s="23" t="s">
        <v>426</v>
      </c>
      <c r="B504" s="26">
        <v>41744.833333333336</v>
      </c>
      <c r="C504" s="16">
        <v>41745</v>
      </c>
    </row>
    <row r="505" spans="1:3" x14ac:dyDescent="0.25">
      <c r="A505" s="23" t="s">
        <v>1723</v>
      </c>
      <c r="B505" s="26">
        <v>41896.833333333336</v>
      </c>
      <c r="C505" s="16">
        <v>41897</v>
      </c>
    </row>
    <row r="506" spans="1:3" x14ac:dyDescent="0.25">
      <c r="A506" s="23" t="s">
        <v>2090</v>
      </c>
      <c r="B506" s="26">
        <v>41886.833333333336</v>
      </c>
      <c r="C506" s="16">
        <v>41887</v>
      </c>
    </row>
    <row r="507" spans="1:3" x14ac:dyDescent="0.25">
      <c r="A507" s="23" t="s">
        <v>2573</v>
      </c>
      <c r="B507" s="26">
        <v>41680.833333333336</v>
      </c>
      <c r="C507" s="16">
        <v>41681</v>
      </c>
    </row>
    <row r="508" spans="1:3" x14ac:dyDescent="0.25">
      <c r="A508" s="23" t="s">
        <v>1406</v>
      </c>
      <c r="B508" s="26">
        <v>41672.833333333336</v>
      </c>
      <c r="C508" s="16">
        <v>41673</v>
      </c>
    </row>
    <row r="509" spans="1:3" x14ac:dyDescent="0.25">
      <c r="A509" s="23" t="s">
        <v>2458</v>
      </c>
      <c r="B509" s="26">
        <v>41752.833333333336</v>
      </c>
      <c r="C509" s="16">
        <v>41753</v>
      </c>
    </row>
    <row r="510" spans="1:3" x14ac:dyDescent="0.25">
      <c r="A510" s="23" t="s">
        <v>1528</v>
      </c>
      <c r="B510" s="26"/>
      <c r="C510" s="16"/>
    </row>
    <row r="511" spans="1:3" x14ac:dyDescent="0.25">
      <c r="A511" s="23" t="s">
        <v>1034</v>
      </c>
      <c r="B511" s="26">
        <v>41868.833333333336</v>
      </c>
      <c r="C511" s="16">
        <v>41869</v>
      </c>
    </row>
    <row r="512" spans="1:3" x14ac:dyDescent="0.25">
      <c r="A512" s="23" t="s">
        <v>3373</v>
      </c>
      <c r="B512" s="26">
        <v>41934.833333333336</v>
      </c>
      <c r="C512" s="16">
        <v>41935</v>
      </c>
    </row>
    <row r="513" spans="1:3" x14ac:dyDescent="0.25">
      <c r="A513" s="23" t="s">
        <v>811</v>
      </c>
      <c r="B513" s="26"/>
      <c r="C513" s="16"/>
    </row>
    <row r="514" spans="1:3" x14ac:dyDescent="0.25">
      <c r="A514" s="23" t="s">
        <v>1878</v>
      </c>
      <c r="B514" s="26">
        <v>41948.833333333336</v>
      </c>
      <c r="C514" s="16">
        <v>41949</v>
      </c>
    </row>
    <row r="515" spans="1:3" x14ac:dyDescent="0.25">
      <c r="A515" s="23" t="s">
        <v>3042</v>
      </c>
      <c r="B515" s="26">
        <v>41976.833333333336</v>
      </c>
      <c r="C515" s="16">
        <v>41977</v>
      </c>
    </row>
    <row r="516" spans="1:3" x14ac:dyDescent="0.25">
      <c r="A516" s="23" t="s">
        <v>588</v>
      </c>
      <c r="B516" s="26">
        <v>41843.833333333336</v>
      </c>
      <c r="C516" s="16">
        <v>41844</v>
      </c>
    </row>
    <row r="517" spans="1:3" x14ac:dyDescent="0.25">
      <c r="A517" s="23" t="s">
        <v>2819</v>
      </c>
      <c r="B517" s="26">
        <v>41933.833333333336</v>
      </c>
      <c r="C517" s="16">
        <v>41934</v>
      </c>
    </row>
    <row r="518" spans="1:3" x14ac:dyDescent="0.25">
      <c r="A518" s="23" t="s">
        <v>2461</v>
      </c>
      <c r="B518" s="26">
        <v>41897.833333333336</v>
      </c>
      <c r="C518" s="16">
        <v>41898</v>
      </c>
    </row>
    <row r="519" spans="1:3" x14ac:dyDescent="0.25">
      <c r="A519" s="23" t="s">
        <v>2023</v>
      </c>
      <c r="B519" s="26">
        <v>41886.833333333336</v>
      </c>
      <c r="C519" s="16">
        <v>41887</v>
      </c>
    </row>
    <row r="520" spans="1:3" x14ac:dyDescent="0.25">
      <c r="A520" s="23" t="s">
        <v>1606</v>
      </c>
      <c r="B520" s="26"/>
      <c r="C520" s="16"/>
    </row>
    <row r="521" spans="1:3" x14ac:dyDescent="0.25">
      <c r="A521" s="23" t="s">
        <v>1354</v>
      </c>
      <c r="B521" s="26"/>
      <c r="C521" s="16"/>
    </row>
    <row r="522" spans="1:3" x14ac:dyDescent="0.25">
      <c r="A522" s="23" t="s">
        <v>803</v>
      </c>
      <c r="B522" s="26">
        <v>41819.833333333336</v>
      </c>
      <c r="C522" s="16">
        <v>41820</v>
      </c>
    </row>
    <row r="523" spans="1:3" x14ac:dyDescent="0.25">
      <c r="A523" s="23" t="s">
        <v>2597</v>
      </c>
      <c r="B523" s="26">
        <v>41914.833333333336</v>
      </c>
      <c r="C523" s="16">
        <v>41915</v>
      </c>
    </row>
    <row r="524" spans="1:3" x14ac:dyDescent="0.25">
      <c r="A524" s="23" t="s">
        <v>3257</v>
      </c>
      <c r="B524" s="26">
        <v>41987.833333333336</v>
      </c>
      <c r="C524" s="16">
        <v>41988</v>
      </c>
    </row>
    <row r="525" spans="1:3" x14ac:dyDescent="0.25">
      <c r="A525" s="23" t="s">
        <v>2265</v>
      </c>
      <c r="B525" s="26">
        <v>41581.833333333336</v>
      </c>
      <c r="C525" s="16">
        <v>41582</v>
      </c>
    </row>
    <row r="526" spans="1:3" x14ac:dyDescent="0.25">
      <c r="A526" s="23" t="s">
        <v>1796</v>
      </c>
      <c r="B526" s="26">
        <v>41883.833333333336</v>
      </c>
      <c r="C526" s="16">
        <v>41884</v>
      </c>
    </row>
    <row r="527" spans="1:3" x14ac:dyDescent="0.25">
      <c r="A527" s="23" t="s">
        <v>2473</v>
      </c>
      <c r="B527" s="26">
        <v>41970.833333333336</v>
      </c>
      <c r="C527" s="16">
        <v>41971</v>
      </c>
    </row>
    <row r="528" spans="1:3" x14ac:dyDescent="0.25">
      <c r="A528" s="23" t="s">
        <v>2566</v>
      </c>
      <c r="B528" s="26">
        <v>41906.833333333336</v>
      </c>
      <c r="C528" s="16">
        <v>41907</v>
      </c>
    </row>
    <row r="529" spans="1:3" x14ac:dyDescent="0.25">
      <c r="A529" s="23" t="s">
        <v>2135</v>
      </c>
      <c r="B529" s="26">
        <v>41897.833333333336</v>
      </c>
      <c r="C529" s="16">
        <v>41898</v>
      </c>
    </row>
    <row r="530" spans="1:3" x14ac:dyDescent="0.25">
      <c r="A530" s="23" t="s">
        <v>1385</v>
      </c>
      <c r="B530" s="26"/>
      <c r="C530" s="16"/>
    </row>
    <row r="531" spans="1:3" x14ac:dyDescent="0.25">
      <c r="A531" s="23" t="s">
        <v>2559</v>
      </c>
      <c r="B531" s="26"/>
      <c r="C531" s="16"/>
    </row>
    <row r="532" spans="1:3" x14ac:dyDescent="0.25">
      <c r="A532" s="23" t="s">
        <v>2672</v>
      </c>
      <c r="B532" s="26">
        <v>41927.833333333336</v>
      </c>
      <c r="C532" s="16">
        <v>41928</v>
      </c>
    </row>
    <row r="533" spans="1:3" x14ac:dyDescent="0.25">
      <c r="A533" s="23" t="s">
        <v>2280</v>
      </c>
      <c r="B533" s="26">
        <v>41911.833333333336</v>
      </c>
      <c r="C533" s="16">
        <v>41912</v>
      </c>
    </row>
    <row r="534" spans="1:3" x14ac:dyDescent="0.25">
      <c r="A534" s="23" t="s">
        <v>2629</v>
      </c>
      <c r="B534" s="26">
        <v>41949.833333333336</v>
      </c>
      <c r="C534" s="16">
        <v>41950</v>
      </c>
    </row>
    <row r="535" spans="1:3" x14ac:dyDescent="0.25">
      <c r="A535" s="23" t="s">
        <v>780</v>
      </c>
      <c r="B535" s="26">
        <v>41805.833333333336</v>
      </c>
      <c r="C535" s="16">
        <v>41806</v>
      </c>
    </row>
    <row r="536" spans="1:3" x14ac:dyDescent="0.25">
      <c r="A536" s="23" t="s">
        <v>1015</v>
      </c>
      <c r="B536" s="26">
        <v>41854.833333333336</v>
      </c>
      <c r="C536" s="16">
        <v>41855</v>
      </c>
    </row>
    <row r="537" spans="1:3" x14ac:dyDescent="0.25">
      <c r="A537" s="23" t="s">
        <v>740</v>
      </c>
      <c r="B537" s="26">
        <v>42093.833333333336</v>
      </c>
      <c r="C537" s="16">
        <v>42094</v>
      </c>
    </row>
    <row r="538" spans="1:3" x14ac:dyDescent="0.25">
      <c r="A538" s="23" t="s">
        <v>2463</v>
      </c>
      <c r="B538" s="26">
        <v>41893.833333333336</v>
      </c>
      <c r="C538" s="16">
        <v>41894</v>
      </c>
    </row>
    <row r="539" spans="1:3" x14ac:dyDescent="0.25">
      <c r="A539" s="23" t="s">
        <v>2052</v>
      </c>
      <c r="B539" s="26">
        <v>41932.833333333336</v>
      </c>
      <c r="C539" s="16">
        <v>41933</v>
      </c>
    </row>
    <row r="540" spans="1:3" x14ac:dyDescent="0.25">
      <c r="A540" s="23" t="s">
        <v>2737</v>
      </c>
      <c r="B540" s="26">
        <v>41911.833333333336</v>
      </c>
      <c r="C540" s="16">
        <v>41912</v>
      </c>
    </row>
    <row r="541" spans="1:3" x14ac:dyDescent="0.25">
      <c r="A541" s="23" t="s">
        <v>2278</v>
      </c>
      <c r="B541" s="26">
        <v>41904.833333333336</v>
      </c>
      <c r="C541" s="16">
        <v>41905</v>
      </c>
    </row>
    <row r="542" spans="1:3" x14ac:dyDescent="0.25">
      <c r="A542" s="23" t="s">
        <v>1572</v>
      </c>
      <c r="B542" s="26"/>
      <c r="C542" s="16"/>
    </row>
    <row r="543" spans="1:3" x14ac:dyDescent="0.25">
      <c r="A543" s="23" t="s">
        <v>2999</v>
      </c>
      <c r="B543" s="26">
        <v>41940.833333333336</v>
      </c>
      <c r="C543" s="16">
        <v>41941</v>
      </c>
    </row>
    <row r="544" spans="1:3" x14ac:dyDescent="0.25">
      <c r="A544" s="23" t="s">
        <v>1809</v>
      </c>
      <c r="B544" s="26">
        <v>41925.833333333336</v>
      </c>
      <c r="C544" s="16">
        <v>41926</v>
      </c>
    </row>
    <row r="545" spans="1:3" x14ac:dyDescent="0.25">
      <c r="A545" s="23" t="s">
        <v>3500</v>
      </c>
      <c r="B545" s="26">
        <v>41994.833333333336</v>
      </c>
      <c r="C545" s="16">
        <v>41995</v>
      </c>
    </row>
    <row r="546" spans="1:3" x14ac:dyDescent="0.25">
      <c r="A546" s="23" t="s">
        <v>3096</v>
      </c>
      <c r="B546" s="26">
        <v>41942.833333333336</v>
      </c>
      <c r="C546" s="16">
        <v>41943</v>
      </c>
    </row>
    <row r="547" spans="1:3" x14ac:dyDescent="0.25">
      <c r="A547" s="23" t="s">
        <v>1763</v>
      </c>
      <c r="B547" s="26">
        <v>41917.833333333336</v>
      </c>
      <c r="C547" s="16">
        <v>41918</v>
      </c>
    </row>
    <row r="548" spans="1:3" x14ac:dyDescent="0.25">
      <c r="A548" s="23" t="s">
        <v>1474</v>
      </c>
      <c r="B548" s="26">
        <v>41742.833333333336</v>
      </c>
      <c r="C548" s="16">
        <v>41743</v>
      </c>
    </row>
    <row r="549" spans="1:3" x14ac:dyDescent="0.25">
      <c r="A549" s="23" t="s">
        <v>3229</v>
      </c>
      <c r="B549" s="26">
        <v>41952.833333333336</v>
      </c>
      <c r="C549" s="16">
        <v>41953</v>
      </c>
    </row>
    <row r="550" spans="1:3" x14ac:dyDescent="0.25">
      <c r="A550" s="23" t="s">
        <v>2721</v>
      </c>
      <c r="B550" s="26">
        <v>42003.833333333336</v>
      </c>
      <c r="C550" s="16">
        <v>42004</v>
      </c>
    </row>
    <row r="551" spans="1:3" x14ac:dyDescent="0.25">
      <c r="A551" s="23" t="s">
        <v>483</v>
      </c>
      <c r="B551" s="26">
        <v>41967.833333333336</v>
      </c>
      <c r="C551" s="16">
        <v>41968</v>
      </c>
    </row>
    <row r="552" spans="1:3" x14ac:dyDescent="0.25">
      <c r="A552" s="23" t="s">
        <v>1777</v>
      </c>
      <c r="B552" s="26">
        <v>41742.833333333336</v>
      </c>
      <c r="C552" s="16">
        <v>41743</v>
      </c>
    </row>
    <row r="553" spans="1:3" x14ac:dyDescent="0.25">
      <c r="A553" s="23" t="s">
        <v>791</v>
      </c>
      <c r="B553" s="26">
        <v>41819.833333333336</v>
      </c>
      <c r="C553" s="16">
        <v>41820</v>
      </c>
    </row>
    <row r="554" spans="1:3" x14ac:dyDescent="0.25">
      <c r="A554" s="23" t="s">
        <v>1278</v>
      </c>
      <c r="B554" s="26">
        <v>41688.833333333336</v>
      </c>
      <c r="C554" s="16">
        <v>41689</v>
      </c>
    </row>
    <row r="555" spans="1:3" x14ac:dyDescent="0.25">
      <c r="A555" s="23" t="s">
        <v>666</v>
      </c>
      <c r="B555" s="26">
        <v>41897.833333333336</v>
      </c>
      <c r="C555" s="16">
        <v>41898</v>
      </c>
    </row>
    <row r="556" spans="1:3" x14ac:dyDescent="0.25">
      <c r="A556" s="23" t="s">
        <v>400</v>
      </c>
      <c r="B556" s="26"/>
      <c r="C556" s="16"/>
    </row>
    <row r="557" spans="1:3" x14ac:dyDescent="0.25">
      <c r="A557" s="23" t="s">
        <v>837</v>
      </c>
      <c r="B557" s="26">
        <v>41784.833333333336</v>
      </c>
      <c r="C557" s="16">
        <v>41785</v>
      </c>
    </row>
    <row r="558" spans="1:3" x14ac:dyDescent="0.25">
      <c r="A558" s="23" t="s">
        <v>1919</v>
      </c>
      <c r="B558" s="26">
        <v>41758.833333333336</v>
      </c>
      <c r="C558" s="16">
        <v>41759</v>
      </c>
    </row>
    <row r="559" spans="1:3" x14ac:dyDescent="0.25">
      <c r="A559" s="23" t="s">
        <v>418</v>
      </c>
      <c r="B559" s="26">
        <v>41849.833333333336</v>
      </c>
      <c r="C559" s="16">
        <v>41850</v>
      </c>
    </row>
    <row r="560" spans="1:3" x14ac:dyDescent="0.25">
      <c r="A560" s="23" t="s">
        <v>2742</v>
      </c>
      <c r="B560" s="26">
        <v>41763.833333333336</v>
      </c>
      <c r="C560" s="16">
        <v>41764</v>
      </c>
    </row>
    <row r="561" spans="1:3" x14ac:dyDescent="0.25">
      <c r="A561" s="23" t="s">
        <v>1910</v>
      </c>
      <c r="B561" s="26">
        <v>41890.833333333336</v>
      </c>
      <c r="C561" s="16">
        <v>41891</v>
      </c>
    </row>
    <row r="562" spans="1:3" x14ac:dyDescent="0.25">
      <c r="A562" s="23" t="s">
        <v>2025</v>
      </c>
      <c r="B562" s="26"/>
      <c r="C562" s="16"/>
    </row>
    <row r="563" spans="1:3" x14ac:dyDescent="0.25">
      <c r="A563" s="23" t="s">
        <v>1892</v>
      </c>
      <c r="B563" s="26">
        <v>41687.833333333336</v>
      </c>
      <c r="C563" s="16">
        <v>41688</v>
      </c>
    </row>
    <row r="564" spans="1:3" x14ac:dyDescent="0.25">
      <c r="A564" s="23" t="s">
        <v>3525</v>
      </c>
      <c r="B564" s="26">
        <v>41956.833333333336</v>
      </c>
      <c r="C564" s="16">
        <v>41957</v>
      </c>
    </row>
    <row r="565" spans="1:3" x14ac:dyDescent="0.25">
      <c r="A565" s="23" t="s">
        <v>3268</v>
      </c>
      <c r="B565" s="26">
        <v>41939.833333333336</v>
      </c>
      <c r="C565" s="16">
        <v>41940</v>
      </c>
    </row>
    <row r="566" spans="1:3" x14ac:dyDescent="0.25">
      <c r="A566" s="23" t="s">
        <v>2169</v>
      </c>
      <c r="B566" s="26">
        <v>41942.833333333336</v>
      </c>
      <c r="C566" s="16">
        <v>41943</v>
      </c>
    </row>
    <row r="567" spans="1:3" x14ac:dyDescent="0.25">
      <c r="A567" s="23" t="s">
        <v>3380</v>
      </c>
      <c r="B567" s="26">
        <v>41966.833333333336</v>
      </c>
      <c r="C567" s="16">
        <v>41967</v>
      </c>
    </row>
    <row r="568" spans="1:3" x14ac:dyDescent="0.25">
      <c r="A568" s="23" t="s">
        <v>2730</v>
      </c>
      <c r="B568" s="26">
        <v>41905.833333333336</v>
      </c>
      <c r="C568" s="16">
        <v>41906</v>
      </c>
    </row>
    <row r="569" spans="1:3" x14ac:dyDescent="0.25">
      <c r="A569" s="23" t="s">
        <v>1450</v>
      </c>
      <c r="B569" s="26">
        <v>41904.833333333336</v>
      </c>
      <c r="C569" s="16">
        <v>41905</v>
      </c>
    </row>
    <row r="570" spans="1:3" x14ac:dyDescent="0.25">
      <c r="A570" s="23" t="s">
        <v>2792</v>
      </c>
      <c r="B570" s="26">
        <v>41746.833333333336</v>
      </c>
      <c r="C570" s="16">
        <v>41747</v>
      </c>
    </row>
    <row r="571" spans="1:3" x14ac:dyDescent="0.25">
      <c r="A571" s="23" t="s">
        <v>526</v>
      </c>
      <c r="B571" s="26">
        <v>41752.833333333336</v>
      </c>
      <c r="C571" s="16">
        <v>41753</v>
      </c>
    </row>
    <row r="572" spans="1:3" x14ac:dyDescent="0.25">
      <c r="A572" s="23" t="s">
        <v>3327</v>
      </c>
      <c r="B572" s="26">
        <v>41938.833333333336</v>
      </c>
      <c r="C572" s="16">
        <v>41939</v>
      </c>
    </row>
    <row r="573" spans="1:3" x14ac:dyDescent="0.25">
      <c r="A573" s="23" t="s">
        <v>2970</v>
      </c>
      <c r="B573" s="26">
        <v>41939.833333333336</v>
      </c>
      <c r="C573" s="16">
        <v>41940</v>
      </c>
    </row>
    <row r="574" spans="1:3" x14ac:dyDescent="0.25">
      <c r="A574" s="23" t="s">
        <v>948</v>
      </c>
      <c r="B574" s="26">
        <v>41855.833333333336</v>
      </c>
      <c r="C574" s="16">
        <v>41856</v>
      </c>
    </row>
    <row r="575" spans="1:3" x14ac:dyDescent="0.25">
      <c r="A575" s="23" t="s">
        <v>498</v>
      </c>
      <c r="B575" s="26">
        <v>41850.833333333336</v>
      </c>
      <c r="C575" s="16">
        <v>41851</v>
      </c>
    </row>
    <row r="576" spans="1:3" x14ac:dyDescent="0.25">
      <c r="A576" s="23" t="s">
        <v>1305</v>
      </c>
      <c r="B576" s="26">
        <v>42003.833333333336</v>
      </c>
      <c r="C576" s="16">
        <v>42004</v>
      </c>
    </row>
    <row r="577" spans="1:3" x14ac:dyDescent="0.25">
      <c r="A577" s="23" t="s">
        <v>2119</v>
      </c>
      <c r="B577" s="26">
        <v>41912.833333333336</v>
      </c>
      <c r="C577" s="16">
        <v>41913</v>
      </c>
    </row>
    <row r="578" spans="1:3" x14ac:dyDescent="0.25">
      <c r="A578" s="23" t="s">
        <v>1514</v>
      </c>
      <c r="B578" s="26"/>
      <c r="C578" s="16"/>
    </row>
    <row r="579" spans="1:3" x14ac:dyDescent="0.25">
      <c r="A579" s="23" t="s">
        <v>711</v>
      </c>
      <c r="B579" s="26">
        <v>41820.833333333336</v>
      </c>
      <c r="C579" s="16">
        <v>41821</v>
      </c>
    </row>
    <row r="580" spans="1:3" x14ac:dyDescent="0.25">
      <c r="A580" s="23" t="s">
        <v>3076</v>
      </c>
      <c r="B580" s="26">
        <v>41938.833333333336</v>
      </c>
      <c r="C580" s="16">
        <v>41939</v>
      </c>
    </row>
    <row r="581" spans="1:3" x14ac:dyDescent="0.25">
      <c r="A581" s="23" t="s">
        <v>1093</v>
      </c>
      <c r="B581" s="26">
        <v>41672.833333333336</v>
      </c>
      <c r="C581" s="16">
        <v>41673</v>
      </c>
    </row>
    <row r="582" spans="1:3" x14ac:dyDescent="0.25">
      <c r="A582" s="23" t="s">
        <v>955</v>
      </c>
      <c r="B582" s="26">
        <v>41857.833333333336</v>
      </c>
      <c r="C582" s="16">
        <v>41858</v>
      </c>
    </row>
    <row r="583" spans="1:3" x14ac:dyDescent="0.25">
      <c r="A583" s="23" t="s">
        <v>1296</v>
      </c>
      <c r="B583" s="26">
        <v>41606.833333333336</v>
      </c>
      <c r="C583" s="16">
        <v>41607</v>
      </c>
    </row>
    <row r="584" spans="1:3" x14ac:dyDescent="0.25">
      <c r="A584" s="23" t="s">
        <v>2218</v>
      </c>
      <c r="B584" s="26">
        <v>41941.833333333336</v>
      </c>
      <c r="C584" s="16">
        <v>41942</v>
      </c>
    </row>
    <row r="585" spans="1:3" x14ac:dyDescent="0.25">
      <c r="A585" s="23" t="s">
        <v>1674</v>
      </c>
      <c r="B585" s="26"/>
      <c r="C585" s="16"/>
    </row>
    <row r="586" spans="1:3" x14ac:dyDescent="0.25">
      <c r="A586" s="23" t="s">
        <v>2339</v>
      </c>
      <c r="B586" s="26">
        <v>41836.833333333336</v>
      </c>
      <c r="C586" s="16">
        <v>41837</v>
      </c>
    </row>
    <row r="587" spans="1:3" x14ac:dyDescent="0.25">
      <c r="A587" s="23" t="s">
        <v>1573</v>
      </c>
      <c r="B587" s="26">
        <v>41802.833333333336</v>
      </c>
      <c r="C587" s="16">
        <v>41803</v>
      </c>
    </row>
    <row r="588" spans="1:3" x14ac:dyDescent="0.25">
      <c r="A588" s="23" t="s">
        <v>752</v>
      </c>
      <c r="B588" s="26">
        <v>41879.833333333336</v>
      </c>
      <c r="C588" s="16">
        <v>41880</v>
      </c>
    </row>
    <row r="589" spans="1:3" x14ac:dyDescent="0.25">
      <c r="A589" s="23" t="s">
        <v>600</v>
      </c>
      <c r="B589" s="26"/>
      <c r="C589" s="16"/>
    </row>
    <row r="590" spans="1:3" x14ac:dyDescent="0.25">
      <c r="A590" s="23" t="s">
        <v>1990</v>
      </c>
      <c r="B590" s="26">
        <v>41920.833333333336</v>
      </c>
      <c r="C590" s="16">
        <v>41921</v>
      </c>
    </row>
    <row r="591" spans="1:3" x14ac:dyDescent="0.25">
      <c r="A591" s="23" t="s">
        <v>1008</v>
      </c>
      <c r="B591" s="26">
        <v>41862.833333333336</v>
      </c>
      <c r="C591" s="16">
        <v>41863</v>
      </c>
    </row>
    <row r="592" spans="1:3" x14ac:dyDescent="0.25">
      <c r="A592" s="23" t="s">
        <v>1967</v>
      </c>
      <c r="B592" s="26">
        <v>41896.833333333336</v>
      </c>
      <c r="C592" s="16">
        <v>41897</v>
      </c>
    </row>
    <row r="593" spans="1:3" x14ac:dyDescent="0.25">
      <c r="A593" s="23" t="s">
        <v>3315</v>
      </c>
      <c r="B593" s="26">
        <v>41947.833333333336</v>
      </c>
      <c r="C593" s="16">
        <v>41948</v>
      </c>
    </row>
    <row r="594" spans="1:3" x14ac:dyDescent="0.25">
      <c r="A594" s="23" t="s">
        <v>2750</v>
      </c>
      <c r="B594" s="26">
        <v>41916.833333333336</v>
      </c>
      <c r="C594" s="16">
        <v>41917</v>
      </c>
    </row>
    <row r="595" spans="1:3" x14ac:dyDescent="0.25">
      <c r="A595" s="23" t="s">
        <v>2757</v>
      </c>
      <c r="B595" s="26">
        <v>41941.833333333336</v>
      </c>
      <c r="C595" s="16">
        <v>41942</v>
      </c>
    </row>
    <row r="596" spans="1:3" x14ac:dyDescent="0.25">
      <c r="A596" s="23" t="s">
        <v>2765</v>
      </c>
      <c r="B596" s="26">
        <v>41942.833333333336</v>
      </c>
      <c r="C596" s="16">
        <v>41943</v>
      </c>
    </row>
    <row r="597" spans="1:3" x14ac:dyDescent="0.25">
      <c r="A597" s="23" t="s">
        <v>753</v>
      </c>
      <c r="B597" s="26">
        <v>41806.833333333336</v>
      </c>
      <c r="C597" s="16">
        <v>41807</v>
      </c>
    </row>
    <row r="598" spans="1:3" x14ac:dyDescent="0.25">
      <c r="A598" s="23" t="s">
        <v>470</v>
      </c>
      <c r="B598" s="26">
        <v>41819.833333333336</v>
      </c>
      <c r="C598" s="16">
        <v>41820</v>
      </c>
    </row>
    <row r="599" spans="1:3" x14ac:dyDescent="0.25">
      <c r="A599" s="23" t="s">
        <v>579</v>
      </c>
      <c r="B599" s="26">
        <v>41942.833333333336</v>
      </c>
      <c r="C599" s="16">
        <v>41943</v>
      </c>
    </row>
    <row r="600" spans="1:3" x14ac:dyDescent="0.25">
      <c r="A600" s="23" t="s">
        <v>3430</v>
      </c>
      <c r="B600" s="26">
        <v>42012.833333333336</v>
      </c>
      <c r="C600" s="16">
        <v>42013</v>
      </c>
    </row>
    <row r="601" spans="1:3" x14ac:dyDescent="0.25">
      <c r="A601" s="23" t="s">
        <v>2726</v>
      </c>
      <c r="B601" s="26">
        <v>41897.833333333336</v>
      </c>
      <c r="C601" s="16">
        <v>41898</v>
      </c>
    </row>
    <row r="602" spans="1:3" x14ac:dyDescent="0.25">
      <c r="A602" s="23" t="s">
        <v>1177</v>
      </c>
      <c r="B602" s="26"/>
      <c r="C602" s="16"/>
    </row>
    <row r="603" spans="1:3" x14ac:dyDescent="0.25">
      <c r="A603" s="23" t="s">
        <v>1473</v>
      </c>
      <c r="B603" s="26"/>
      <c r="C603" s="16"/>
    </row>
    <row r="604" spans="1:3" x14ac:dyDescent="0.25">
      <c r="A604" s="23" t="s">
        <v>2583</v>
      </c>
      <c r="B604" s="26">
        <v>41927.833333333336</v>
      </c>
      <c r="C604" s="16">
        <v>41928</v>
      </c>
    </row>
    <row r="605" spans="1:3" x14ac:dyDescent="0.25">
      <c r="A605" s="23" t="s">
        <v>2748</v>
      </c>
      <c r="B605" s="26">
        <v>41960.833333333336</v>
      </c>
      <c r="C605" s="16">
        <v>41961</v>
      </c>
    </row>
    <row r="606" spans="1:3" x14ac:dyDescent="0.25">
      <c r="A606" s="23" t="s">
        <v>3264</v>
      </c>
      <c r="B606" s="26">
        <v>41949.833333333336</v>
      </c>
      <c r="C606" s="16">
        <v>41950</v>
      </c>
    </row>
    <row r="607" spans="1:3" x14ac:dyDescent="0.25">
      <c r="A607" s="23" t="s">
        <v>2263</v>
      </c>
      <c r="B607" s="26">
        <v>41972.833333333336</v>
      </c>
      <c r="C607" s="16">
        <v>41973</v>
      </c>
    </row>
    <row r="608" spans="1:3" x14ac:dyDescent="0.25">
      <c r="A608" s="23" t="s">
        <v>1755</v>
      </c>
      <c r="B608" s="26">
        <v>41919.833333333336</v>
      </c>
      <c r="C608" s="16">
        <v>41920</v>
      </c>
    </row>
    <row r="609" spans="1:3" x14ac:dyDescent="0.25">
      <c r="A609" s="23" t="s">
        <v>3388</v>
      </c>
      <c r="B609" s="26">
        <v>41939.833333333336</v>
      </c>
      <c r="C609" s="16">
        <v>41940</v>
      </c>
    </row>
    <row r="610" spans="1:3" x14ac:dyDescent="0.25">
      <c r="A610" s="23" t="s">
        <v>1598</v>
      </c>
      <c r="B610" s="26">
        <v>41771.833333333336</v>
      </c>
      <c r="C610" s="16">
        <v>41772</v>
      </c>
    </row>
    <row r="611" spans="1:3" x14ac:dyDescent="0.25">
      <c r="A611" s="23" t="s">
        <v>637</v>
      </c>
      <c r="B611" s="26">
        <v>41773.833333333336</v>
      </c>
      <c r="C611" s="16">
        <v>41774</v>
      </c>
    </row>
    <row r="612" spans="1:3" x14ac:dyDescent="0.25">
      <c r="A612" s="23" t="s">
        <v>2924</v>
      </c>
      <c r="B612" s="26">
        <v>41946.833333333336</v>
      </c>
      <c r="C612" s="16">
        <v>41947</v>
      </c>
    </row>
    <row r="613" spans="1:3" x14ac:dyDescent="0.25">
      <c r="A613" s="23" t="s">
        <v>1614</v>
      </c>
      <c r="B613" s="26"/>
      <c r="C613" s="16"/>
    </row>
    <row r="614" spans="1:3" x14ac:dyDescent="0.25">
      <c r="A614" s="23" t="s">
        <v>809</v>
      </c>
      <c r="B614" s="26">
        <v>41854.833333333336</v>
      </c>
      <c r="C614" s="16">
        <v>41855</v>
      </c>
    </row>
    <row r="615" spans="1:3" x14ac:dyDescent="0.25">
      <c r="A615" s="23" t="s">
        <v>2417</v>
      </c>
      <c r="B615" s="26">
        <v>41910.833333333336</v>
      </c>
      <c r="C615" s="16">
        <v>41911</v>
      </c>
    </row>
    <row r="616" spans="1:3" x14ac:dyDescent="0.25">
      <c r="A616" s="23" t="s">
        <v>1404</v>
      </c>
      <c r="B616" s="26">
        <v>41875.833333333336</v>
      </c>
      <c r="C616" s="16">
        <v>41876</v>
      </c>
    </row>
    <row r="617" spans="1:3" x14ac:dyDescent="0.25">
      <c r="A617" s="23" t="s">
        <v>2418</v>
      </c>
      <c r="B617" s="26">
        <v>41934.833333333336</v>
      </c>
      <c r="C617" s="16">
        <v>41935</v>
      </c>
    </row>
    <row r="618" spans="1:3" x14ac:dyDescent="0.25">
      <c r="A618" s="23" t="s">
        <v>1619</v>
      </c>
      <c r="B618" s="26">
        <v>41849.833333333336</v>
      </c>
      <c r="C618" s="16">
        <v>41850</v>
      </c>
    </row>
    <row r="619" spans="1:3" x14ac:dyDescent="0.25">
      <c r="A619" s="23" t="s">
        <v>694</v>
      </c>
      <c r="B619" s="26">
        <v>41881.833333333336</v>
      </c>
      <c r="C619" s="16">
        <v>41882</v>
      </c>
    </row>
    <row r="620" spans="1:3" x14ac:dyDescent="0.25">
      <c r="A620" s="23" t="s">
        <v>1323</v>
      </c>
      <c r="B620" s="26"/>
      <c r="C620" s="16"/>
    </row>
    <row r="621" spans="1:3" x14ac:dyDescent="0.25">
      <c r="A621" s="23" t="s">
        <v>899</v>
      </c>
      <c r="B621" s="26"/>
      <c r="C621" s="16"/>
    </row>
    <row r="622" spans="1:3" x14ac:dyDescent="0.25">
      <c r="A622" s="23" t="s">
        <v>1218</v>
      </c>
      <c r="B622" s="26">
        <v>41758.833333333336</v>
      </c>
      <c r="C622" s="16">
        <v>41759</v>
      </c>
    </row>
    <row r="623" spans="1:3" x14ac:dyDescent="0.25">
      <c r="A623" s="23" t="s">
        <v>3205</v>
      </c>
      <c r="B623" s="26">
        <v>41935.833333333336</v>
      </c>
      <c r="C623" s="16">
        <v>41936</v>
      </c>
    </row>
    <row r="624" spans="1:3" x14ac:dyDescent="0.25">
      <c r="A624" s="23" t="s">
        <v>658</v>
      </c>
      <c r="B624" s="26">
        <v>41814.833333333336</v>
      </c>
      <c r="C624" s="16">
        <v>41815</v>
      </c>
    </row>
    <row r="625" spans="1:3" x14ac:dyDescent="0.25">
      <c r="A625" s="23" t="s">
        <v>1359</v>
      </c>
      <c r="B625" s="26">
        <v>41742.833333333336</v>
      </c>
      <c r="C625" s="16">
        <v>41743</v>
      </c>
    </row>
    <row r="626" spans="1:3" x14ac:dyDescent="0.25">
      <c r="A626" s="23" t="s">
        <v>723</v>
      </c>
      <c r="B626" s="26">
        <v>41936.833333333336</v>
      </c>
      <c r="C626" s="16">
        <v>41937</v>
      </c>
    </row>
    <row r="627" spans="1:3" x14ac:dyDescent="0.25">
      <c r="A627" s="23" t="s">
        <v>2673</v>
      </c>
      <c r="B627" s="26">
        <v>41778.833333333336</v>
      </c>
      <c r="C627" s="16">
        <v>41779</v>
      </c>
    </row>
    <row r="628" spans="1:3" x14ac:dyDescent="0.25">
      <c r="A628" s="23" t="s">
        <v>783</v>
      </c>
      <c r="B628" s="26">
        <v>41852.833333333336</v>
      </c>
      <c r="C628" s="16">
        <v>41853</v>
      </c>
    </row>
    <row r="629" spans="1:3" x14ac:dyDescent="0.25">
      <c r="A629" s="23" t="s">
        <v>1785</v>
      </c>
      <c r="B629" s="26">
        <v>41834.833333333336</v>
      </c>
      <c r="C629" s="16">
        <v>41835</v>
      </c>
    </row>
    <row r="630" spans="1:3" x14ac:dyDescent="0.25">
      <c r="A630" s="23" t="s">
        <v>3275</v>
      </c>
      <c r="B630" s="26">
        <v>41969.833333333336</v>
      </c>
      <c r="C630" s="16">
        <v>41970</v>
      </c>
    </row>
    <row r="631" spans="1:3" x14ac:dyDescent="0.25">
      <c r="A631" s="23" t="s">
        <v>2840</v>
      </c>
      <c r="B631" s="26">
        <v>41960.833333333336</v>
      </c>
      <c r="C631" s="16">
        <v>41961</v>
      </c>
    </row>
    <row r="632" spans="1:3" x14ac:dyDescent="0.25">
      <c r="A632" s="23" t="s">
        <v>2109</v>
      </c>
      <c r="B632" s="26">
        <v>41928.833333333336</v>
      </c>
      <c r="C632" s="16">
        <v>41929</v>
      </c>
    </row>
    <row r="633" spans="1:3" x14ac:dyDescent="0.25">
      <c r="A633" s="23" t="s">
        <v>636</v>
      </c>
      <c r="B633" s="26">
        <v>41857.833333333336</v>
      </c>
      <c r="C633" s="16">
        <v>41858</v>
      </c>
    </row>
    <row r="634" spans="1:3" x14ac:dyDescent="0.25">
      <c r="A634" s="23" t="s">
        <v>2178</v>
      </c>
      <c r="B634" s="26">
        <v>41763.833333333336</v>
      </c>
      <c r="C634" s="16">
        <v>41764</v>
      </c>
    </row>
    <row r="635" spans="1:3" x14ac:dyDescent="0.25">
      <c r="A635" s="23" t="s">
        <v>3227</v>
      </c>
      <c r="B635" s="26">
        <v>41938.833333333336</v>
      </c>
      <c r="C635" s="16">
        <v>41939</v>
      </c>
    </row>
    <row r="636" spans="1:3" x14ac:dyDescent="0.25">
      <c r="A636" s="23" t="s">
        <v>2241</v>
      </c>
      <c r="B636" s="26">
        <v>41869.833333333336</v>
      </c>
      <c r="C636" s="16">
        <v>41870</v>
      </c>
    </row>
    <row r="637" spans="1:3" x14ac:dyDescent="0.25">
      <c r="A637" s="23" t="s">
        <v>873</v>
      </c>
      <c r="B637" s="26"/>
      <c r="C637" s="16"/>
    </row>
    <row r="638" spans="1:3" x14ac:dyDescent="0.25">
      <c r="A638" s="23" t="s">
        <v>2827</v>
      </c>
      <c r="B638" s="26">
        <v>41885.833333333336</v>
      </c>
      <c r="C638" s="16">
        <v>41886</v>
      </c>
    </row>
    <row r="639" spans="1:3" x14ac:dyDescent="0.25">
      <c r="A639" s="23" t="s">
        <v>2462</v>
      </c>
      <c r="B639" s="26">
        <v>41900.833333333336</v>
      </c>
      <c r="C639" s="16">
        <v>41901</v>
      </c>
    </row>
    <row r="640" spans="1:3" x14ac:dyDescent="0.25">
      <c r="A640" s="23" t="s">
        <v>3532</v>
      </c>
      <c r="B640" s="26">
        <v>41955.875</v>
      </c>
      <c r="C640" s="16">
        <v>41956</v>
      </c>
    </row>
    <row r="641" spans="1:3" x14ac:dyDescent="0.25">
      <c r="A641" s="23" t="s">
        <v>2978</v>
      </c>
      <c r="B641" s="26">
        <v>41981.833333333336</v>
      </c>
      <c r="C641" s="16">
        <v>41982</v>
      </c>
    </row>
    <row r="642" spans="1:3" x14ac:dyDescent="0.25">
      <c r="A642" s="23" t="s">
        <v>1618</v>
      </c>
      <c r="B642" s="26"/>
      <c r="C642" s="16"/>
    </row>
    <row r="643" spans="1:3" x14ac:dyDescent="0.25">
      <c r="A643" s="23" t="s">
        <v>2029</v>
      </c>
      <c r="B643" s="26">
        <v>41770.833333333336</v>
      </c>
      <c r="C643" s="16">
        <v>41771</v>
      </c>
    </row>
    <row r="644" spans="1:3" x14ac:dyDescent="0.25">
      <c r="A644" s="23" t="s">
        <v>654</v>
      </c>
      <c r="B644" s="26">
        <v>41970.833333333336</v>
      </c>
      <c r="C644" s="16">
        <v>41971</v>
      </c>
    </row>
    <row r="645" spans="1:3" x14ac:dyDescent="0.25">
      <c r="A645" s="23" t="s">
        <v>673</v>
      </c>
      <c r="B645" s="26">
        <v>41878.833333333336</v>
      </c>
      <c r="C645" s="16">
        <v>41879</v>
      </c>
    </row>
    <row r="646" spans="1:3" x14ac:dyDescent="0.25">
      <c r="A646" s="23" t="s">
        <v>3204</v>
      </c>
      <c r="B646" s="26">
        <v>41914.833333333336</v>
      </c>
      <c r="C646" s="16">
        <v>41915</v>
      </c>
    </row>
    <row r="647" spans="1:3" x14ac:dyDescent="0.25">
      <c r="A647" s="23" t="s">
        <v>1430</v>
      </c>
      <c r="B647" s="26"/>
      <c r="C647" s="16"/>
    </row>
    <row r="648" spans="1:3" x14ac:dyDescent="0.25">
      <c r="A648" s="23" t="s">
        <v>3351</v>
      </c>
      <c r="B648" s="26">
        <v>41927.833333333336</v>
      </c>
      <c r="C648" s="16">
        <v>41928</v>
      </c>
    </row>
    <row r="649" spans="1:3" x14ac:dyDescent="0.25">
      <c r="A649" s="23" t="s">
        <v>1744</v>
      </c>
      <c r="B649" s="26">
        <v>41906.833333333336</v>
      </c>
      <c r="C649" s="16">
        <v>41907</v>
      </c>
    </row>
    <row r="650" spans="1:3" x14ac:dyDescent="0.25">
      <c r="A650" s="23" t="s">
        <v>2007</v>
      </c>
      <c r="B650" s="26">
        <v>41921.833333333336</v>
      </c>
      <c r="C650" s="16">
        <v>41922</v>
      </c>
    </row>
    <row r="651" spans="1:3" x14ac:dyDescent="0.25">
      <c r="A651" s="23" t="s">
        <v>1033</v>
      </c>
      <c r="B651" s="26">
        <v>41857.833333333336</v>
      </c>
      <c r="C651" s="16">
        <v>41858</v>
      </c>
    </row>
    <row r="652" spans="1:3" x14ac:dyDescent="0.25">
      <c r="A652" s="23" t="s">
        <v>2424</v>
      </c>
      <c r="B652" s="26">
        <v>41941.833333333336</v>
      </c>
      <c r="C652" s="16">
        <v>41942</v>
      </c>
    </row>
    <row r="653" spans="1:3" x14ac:dyDescent="0.25">
      <c r="A653" s="23" t="s">
        <v>598</v>
      </c>
      <c r="B653" s="26">
        <v>41842.833333333336</v>
      </c>
      <c r="C653" s="16">
        <v>41843</v>
      </c>
    </row>
    <row r="654" spans="1:3" x14ac:dyDescent="0.25">
      <c r="A654" s="23" t="s">
        <v>1170</v>
      </c>
      <c r="B654" s="26"/>
      <c r="C654" s="16"/>
    </row>
    <row r="655" spans="1:3" x14ac:dyDescent="0.25">
      <c r="A655" s="23" t="s">
        <v>3399</v>
      </c>
      <c r="B655" s="26">
        <v>41960.833333333336</v>
      </c>
      <c r="C655" s="16">
        <v>41961</v>
      </c>
    </row>
    <row r="656" spans="1:3" x14ac:dyDescent="0.25">
      <c r="A656" s="23" t="s">
        <v>891</v>
      </c>
      <c r="B656" s="26">
        <v>41844.833333333336</v>
      </c>
      <c r="C656" s="16">
        <v>41845</v>
      </c>
    </row>
    <row r="657" spans="1:3" x14ac:dyDescent="0.25">
      <c r="A657" s="23" t="s">
        <v>994</v>
      </c>
      <c r="B657" s="26">
        <v>41862.833333333336</v>
      </c>
      <c r="C657" s="16">
        <v>41863</v>
      </c>
    </row>
    <row r="658" spans="1:3" x14ac:dyDescent="0.25">
      <c r="A658" s="23" t="s">
        <v>1629</v>
      </c>
      <c r="B658" s="26">
        <v>41702.833333333336</v>
      </c>
      <c r="C658" s="16">
        <v>41703</v>
      </c>
    </row>
    <row r="659" spans="1:3" x14ac:dyDescent="0.25">
      <c r="A659" s="23" t="s">
        <v>2849</v>
      </c>
      <c r="B659" s="26">
        <v>41765.833333333336</v>
      </c>
      <c r="C659" s="16">
        <v>41766</v>
      </c>
    </row>
    <row r="660" spans="1:3" x14ac:dyDescent="0.25">
      <c r="A660" s="23" t="s">
        <v>2252</v>
      </c>
      <c r="B660" s="26">
        <v>41935.833333333336</v>
      </c>
      <c r="C660" s="16">
        <v>41936</v>
      </c>
    </row>
    <row r="661" spans="1:3" x14ac:dyDescent="0.25">
      <c r="A661" s="23" t="s">
        <v>508</v>
      </c>
      <c r="B661" s="26">
        <v>41844.833333333336</v>
      </c>
      <c r="C661" s="16">
        <v>41845</v>
      </c>
    </row>
    <row r="662" spans="1:3" x14ac:dyDescent="0.25">
      <c r="A662" s="23" t="s">
        <v>647</v>
      </c>
      <c r="B662" s="26">
        <v>42003.833333333336</v>
      </c>
      <c r="C662" s="16">
        <v>42004</v>
      </c>
    </row>
    <row r="663" spans="1:3" x14ac:dyDescent="0.25">
      <c r="A663" s="23" t="s">
        <v>1668</v>
      </c>
      <c r="B663" s="26">
        <v>41696.833333333336</v>
      </c>
      <c r="C663" s="16">
        <v>41697</v>
      </c>
    </row>
    <row r="664" spans="1:3" x14ac:dyDescent="0.25">
      <c r="A664" s="23" t="s">
        <v>1138</v>
      </c>
      <c r="B664" s="26"/>
      <c r="C664" s="16"/>
    </row>
    <row r="665" spans="1:3" x14ac:dyDescent="0.25">
      <c r="A665" s="23" t="s">
        <v>1351</v>
      </c>
      <c r="B665" s="26"/>
      <c r="C665" s="16"/>
    </row>
    <row r="666" spans="1:3" x14ac:dyDescent="0.25">
      <c r="A666" s="23" t="s">
        <v>2716</v>
      </c>
      <c r="B666" s="26">
        <v>41795.833333333336</v>
      </c>
      <c r="C666" s="16">
        <v>41796</v>
      </c>
    </row>
    <row r="667" spans="1:3" x14ac:dyDescent="0.25">
      <c r="A667" s="23" t="s">
        <v>1829</v>
      </c>
      <c r="B667" s="26">
        <v>41882.833333333336</v>
      </c>
      <c r="C667" s="16">
        <v>41883</v>
      </c>
    </row>
    <row r="668" spans="1:3" x14ac:dyDescent="0.25">
      <c r="A668" s="23" t="s">
        <v>3106</v>
      </c>
      <c r="B668" s="26">
        <v>41939.833333333336</v>
      </c>
      <c r="C668" s="16">
        <v>41940</v>
      </c>
    </row>
    <row r="669" spans="1:3" x14ac:dyDescent="0.25">
      <c r="A669" s="23" t="s">
        <v>1575</v>
      </c>
      <c r="B669" s="26">
        <v>41736.833333333336</v>
      </c>
      <c r="C669" s="16">
        <v>41737</v>
      </c>
    </row>
    <row r="670" spans="1:3" x14ac:dyDescent="0.25">
      <c r="A670" s="23" t="s">
        <v>2508</v>
      </c>
      <c r="B670" s="26">
        <v>41970.833333333336</v>
      </c>
      <c r="C670" s="16">
        <v>41971</v>
      </c>
    </row>
    <row r="671" spans="1:3" x14ac:dyDescent="0.25">
      <c r="A671" s="23" t="s">
        <v>1571</v>
      </c>
      <c r="B671" s="26"/>
      <c r="C671" s="16"/>
    </row>
    <row r="672" spans="1:3" x14ac:dyDescent="0.25">
      <c r="A672" s="23" t="s">
        <v>1667</v>
      </c>
      <c r="B672" s="26"/>
      <c r="C672" s="16"/>
    </row>
    <row r="673" spans="1:3" x14ac:dyDescent="0.25">
      <c r="A673" s="23" t="s">
        <v>1275</v>
      </c>
      <c r="B673" s="26">
        <v>41753.833333333336</v>
      </c>
      <c r="C673" s="16">
        <v>41754</v>
      </c>
    </row>
    <row r="674" spans="1:3" x14ac:dyDescent="0.25">
      <c r="A674" s="23" t="s">
        <v>1934</v>
      </c>
      <c r="B674" s="26">
        <v>41969.833333333336</v>
      </c>
      <c r="C674" s="16">
        <v>41970</v>
      </c>
    </row>
    <row r="675" spans="1:3" x14ac:dyDescent="0.25">
      <c r="A675" s="23" t="s">
        <v>1906</v>
      </c>
      <c r="B675" s="26">
        <v>41893.833333333336</v>
      </c>
      <c r="C675" s="16">
        <v>41894</v>
      </c>
    </row>
    <row r="676" spans="1:3" x14ac:dyDescent="0.25">
      <c r="A676" s="23" t="s">
        <v>2312</v>
      </c>
      <c r="B676" s="26">
        <v>41855.833333333336</v>
      </c>
      <c r="C676" s="16">
        <v>41856</v>
      </c>
    </row>
    <row r="677" spans="1:3" x14ac:dyDescent="0.25">
      <c r="A677" s="23" t="s">
        <v>2487</v>
      </c>
      <c r="B677" s="26">
        <v>41969.833333333336</v>
      </c>
      <c r="C677" s="16">
        <v>41970</v>
      </c>
    </row>
    <row r="678" spans="1:3" x14ac:dyDescent="0.25">
      <c r="A678" s="23" t="s">
        <v>2459</v>
      </c>
      <c r="B678" s="26">
        <v>41903.833333333336</v>
      </c>
      <c r="C678" s="16">
        <v>41904</v>
      </c>
    </row>
    <row r="679" spans="1:3" x14ac:dyDescent="0.25">
      <c r="A679" s="23" t="s">
        <v>1189</v>
      </c>
      <c r="B679" s="26"/>
      <c r="C679" s="16"/>
    </row>
    <row r="680" spans="1:3" x14ac:dyDescent="0.25">
      <c r="A680" s="23" t="s">
        <v>2243</v>
      </c>
      <c r="B680" s="26">
        <v>41921.833333333336</v>
      </c>
      <c r="C680" s="16">
        <v>41922</v>
      </c>
    </row>
    <row r="681" spans="1:3" x14ac:dyDescent="0.25">
      <c r="A681" s="23" t="s">
        <v>1780</v>
      </c>
      <c r="B681" s="26">
        <v>41892.833333333336</v>
      </c>
      <c r="C681" s="16">
        <v>41893</v>
      </c>
    </row>
    <row r="682" spans="1:3" x14ac:dyDescent="0.25">
      <c r="A682" s="23" t="s">
        <v>871</v>
      </c>
      <c r="B682" s="26"/>
      <c r="C682" s="16"/>
    </row>
    <row r="683" spans="1:3" x14ac:dyDescent="0.25">
      <c r="A683" s="23" t="s">
        <v>1171</v>
      </c>
      <c r="B683" s="26">
        <v>41758.833333333336</v>
      </c>
      <c r="C683" s="16">
        <v>41759</v>
      </c>
    </row>
    <row r="684" spans="1:3" x14ac:dyDescent="0.25">
      <c r="A684" s="23" t="s">
        <v>1802</v>
      </c>
      <c r="B684" s="26">
        <v>41911.833333333336</v>
      </c>
      <c r="C684" s="16">
        <v>41912</v>
      </c>
    </row>
    <row r="685" spans="1:3" x14ac:dyDescent="0.25">
      <c r="A685" s="23" t="s">
        <v>682</v>
      </c>
      <c r="B685" s="26">
        <v>41868.833333333336</v>
      </c>
      <c r="C685" s="16">
        <v>41869</v>
      </c>
    </row>
    <row r="686" spans="1:3" x14ac:dyDescent="0.25">
      <c r="A686" s="23" t="s">
        <v>1224</v>
      </c>
      <c r="B686" s="26"/>
      <c r="C686" s="16"/>
    </row>
    <row r="687" spans="1:3" x14ac:dyDescent="0.25">
      <c r="A687" s="23" t="s">
        <v>2317</v>
      </c>
      <c r="B687" s="26">
        <v>41834.833333333336</v>
      </c>
      <c r="C687" s="16">
        <v>41835</v>
      </c>
    </row>
    <row r="688" spans="1:3" x14ac:dyDescent="0.25">
      <c r="A688" s="23" t="s">
        <v>2287</v>
      </c>
      <c r="B688" s="26">
        <v>41847.833333333336</v>
      </c>
      <c r="C688" s="16">
        <v>41848</v>
      </c>
    </row>
    <row r="689" spans="1:3" x14ac:dyDescent="0.25">
      <c r="A689" s="23" t="s">
        <v>437</v>
      </c>
      <c r="B689" s="26">
        <v>41792.833333333336</v>
      </c>
      <c r="C689" s="16">
        <v>41793</v>
      </c>
    </row>
    <row r="690" spans="1:3" x14ac:dyDescent="0.25">
      <c r="A690" s="23" t="s">
        <v>720</v>
      </c>
      <c r="B690" s="26">
        <v>41872.833333333336</v>
      </c>
      <c r="C690" s="16">
        <v>41873</v>
      </c>
    </row>
    <row r="691" spans="1:3" x14ac:dyDescent="0.25">
      <c r="A691" s="23" t="s">
        <v>859</v>
      </c>
      <c r="B691" s="26">
        <v>41850.833333333336</v>
      </c>
      <c r="C691" s="16">
        <v>41851</v>
      </c>
    </row>
    <row r="692" spans="1:3" x14ac:dyDescent="0.25">
      <c r="A692" s="23" t="s">
        <v>2628</v>
      </c>
      <c r="B692" s="26">
        <v>41928.833333333336</v>
      </c>
      <c r="C692" s="16">
        <v>41929</v>
      </c>
    </row>
    <row r="693" spans="1:3" x14ac:dyDescent="0.25">
      <c r="A693" s="23" t="s">
        <v>1397</v>
      </c>
      <c r="B693" s="26">
        <v>41724.833333333336</v>
      </c>
      <c r="C693" s="16">
        <v>41725</v>
      </c>
    </row>
    <row r="694" spans="1:3" x14ac:dyDescent="0.25">
      <c r="A694" s="23" t="s">
        <v>821</v>
      </c>
      <c r="B694" s="26">
        <v>41854.833333333336</v>
      </c>
      <c r="C694" s="16">
        <v>41855</v>
      </c>
    </row>
    <row r="695" spans="1:3" x14ac:dyDescent="0.25">
      <c r="A695" s="23" t="s">
        <v>3250</v>
      </c>
      <c r="B695" s="26">
        <v>41911.833333333336</v>
      </c>
      <c r="C695" s="16">
        <v>41912</v>
      </c>
    </row>
    <row r="696" spans="1:3" x14ac:dyDescent="0.25">
      <c r="A696" s="23" t="s">
        <v>3135</v>
      </c>
      <c r="B696" s="26">
        <v>42003.833333333336</v>
      </c>
      <c r="C696" s="16">
        <v>42004</v>
      </c>
    </row>
    <row r="697" spans="1:3" x14ac:dyDescent="0.25">
      <c r="A697" s="23" t="s">
        <v>441</v>
      </c>
      <c r="B697" s="26">
        <v>41850.833333333336</v>
      </c>
      <c r="C697" s="16">
        <v>41851</v>
      </c>
    </row>
    <row r="698" spans="1:3" x14ac:dyDescent="0.25">
      <c r="A698" s="23" t="s">
        <v>2226</v>
      </c>
      <c r="B698" s="26">
        <v>41745.833333333336</v>
      </c>
      <c r="C698" s="16">
        <v>41746</v>
      </c>
    </row>
    <row r="699" spans="1:3" x14ac:dyDescent="0.25">
      <c r="A699" s="23" t="s">
        <v>3440</v>
      </c>
      <c r="B699" s="26">
        <v>41962.833333333336</v>
      </c>
      <c r="C699" s="16">
        <v>41963</v>
      </c>
    </row>
    <row r="700" spans="1:3" x14ac:dyDescent="0.25">
      <c r="A700" s="23" t="s">
        <v>678</v>
      </c>
      <c r="B700" s="26">
        <v>41817.833333333336</v>
      </c>
      <c r="C700" s="16">
        <v>41818</v>
      </c>
    </row>
    <row r="701" spans="1:3" x14ac:dyDescent="0.25">
      <c r="A701" s="23" t="s">
        <v>2197</v>
      </c>
      <c r="B701" s="26">
        <v>41833.833333333336</v>
      </c>
      <c r="C701" s="16">
        <v>41834</v>
      </c>
    </row>
    <row r="702" spans="1:3" x14ac:dyDescent="0.25">
      <c r="A702" s="23" t="s">
        <v>3501</v>
      </c>
      <c r="B702" s="26">
        <v>41988.833333333336</v>
      </c>
      <c r="C702" s="16">
        <v>41989</v>
      </c>
    </row>
    <row r="703" spans="1:3" x14ac:dyDescent="0.25">
      <c r="A703" s="23" t="s">
        <v>3355</v>
      </c>
      <c r="B703" s="26">
        <v>41941.833333333336</v>
      </c>
      <c r="C703" s="16">
        <v>41942</v>
      </c>
    </row>
    <row r="704" spans="1:3" x14ac:dyDescent="0.25">
      <c r="A704" s="23" t="s">
        <v>1265</v>
      </c>
      <c r="B704" s="26"/>
      <c r="C704" s="16"/>
    </row>
    <row r="705" spans="1:3" x14ac:dyDescent="0.25">
      <c r="A705" s="23" t="s">
        <v>2550</v>
      </c>
      <c r="B705" s="26">
        <v>41931.833333333336</v>
      </c>
      <c r="C705" s="16">
        <v>41932</v>
      </c>
    </row>
    <row r="706" spans="1:3" x14ac:dyDescent="0.25">
      <c r="A706" s="23" t="s">
        <v>499</v>
      </c>
      <c r="B706" s="26">
        <v>41982.833333333336</v>
      </c>
      <c r="C706" s="16">
        <v>41983</v>
      </c>
    </row>
    <row r="707" spans="1:3" x14ac:dyDescent="0.25">
      <c r="A707" s="23" t="s">
        <v>3493</v>
      </c>
      <c r="B707" s="26">
        <v>41988.833333333336</v>
      </c>
      <c r="C707" s="16">
        <v>41989</v>
      </c>
    </row>
    <row r="708" spans="1:3" x14ac:dyDescent="0.25">
      <c r="A708" s="23" t="s">
        <v>3046</v>
      </c>
      <c r="B708" s="26">
        <v>41947.833333333336</v>
      </c>
      <c r="C708" s="16">
        <v>41948</v>
      </c>
    </row>
    <row r="709" spans="1:3" x14ac:dyDescent="0.25">
      <c r="A709" s="23" t="s">
        <v>1147</v>
      </c>
      <c r="B709" s="26">
        <v>41661.833333333336</v>
      </c>
      <c r="C709" s="16">
        <v>41662</v>
      </c>
    </row>
    <row r="710" spans="1:3" x14ac:dyDescent="0.25">
      <c r="A710" s="23" t="s">
        <v>2754</v>
      </c>
      <c r="B710" s="26">
        <v>41938.833333333336</v>
      </c>
      <c r="C710" s="16">
        <v>41939</v>
      </c>
    </row>
    <row r="711" spans="1:3" x14ac:dyDescent="0.25">
      <c r="A711" s="23" t="s">
        <v>1110</v>
      </c>
      <c r="B711" s="26"/>
      <c r="C711" s="16"/>
    </row>
    <row r="712" spans="1:3" x14ac:dyDescent="0.25">
      <c r="A712" s="23" t="s">
        <v>817</v>
      </c>
      <c r="B712" s="26">
        <v>41631.833333333336</v>
      </c>
      <c r="C712" s="16">
        <v>41632</v>
      </c>
    </row>
    <row r="713" spans="1:3" x14ac:dyDescent="0.25">
      <c r="A713" s="23" t="s">
        <v>1659</v>
      </c>
      <c r="B713" s="26">
        <v>41729.833333333336</v>
      </c>
      <c r="C713" s="16">
        <v>41730</v>
      </c>
    </row>
    <row r="714" spans="1:3" x14ac:dyDescent="0.25">
      <c r="A714" s="23" t="s">
        <v>2321</v>
      </c>
      <c r="B714" s="26">
        <v>41927.833333333336</v>
      </c>
      <c r="C714" s="16">
        <v>41928</v>
      </c>
    </row>
    <row r="715" spans="1:3" x14ac:dyDescent="0.25">
      <c r="A715" s="23" t="s">
        <v>2122</v>
      </c>
      <c r="B715" s="26">
        <v>41906.833333333336</v>
      </c>
      <c r="C715" s="16">
        <v>41907</v>
      </c>
    </row>
    <row r="716" spans="1:3" x14ac:dyDescent="0.25">
      <c r="A716" s="23" t="s">
        <v>1976</v>
      </c>
      <c r="B716" s="26">
        <v>41886.833333333336</v>
      </c>
      <c r="C716" s="16">
        <v>41887</v>
      </c>
    </row>
    <row r="717" spans="1:3" x14ac:dyDescent="0.25">
      <c r="A717" s="23" t="s">
        <v>3236</v>
      </c>
      <c r="B717" s="26">
        <v>41920.833333333336</v>
      </c>
      <c r="C717" s="16">
        <v>41921</v>
      </c>
    </row>
    <row r="718" spans="1:3" x14ac:dyDescent="0.25">
      <c r="A718" s="23" t="s">
        <v>3068</v>
      </c>
      <c r="B718" s="26">
        <v>41919.833333333336</v>
      </c>
      <c r="C718" s="16">
        <v>41920</v>
      </c>
    </row>
    <row r="719" spans="1:3" x14ac:dyDescent="0.25">
      <c r="A719" s="23" t="s">
        <v>1624</v>
      </c>
      <c r="B719" s="26"/>
      <c r="C719" s="16"/>
    </row>
    <row r="720" spans="1:3" x14ac:dyDescent="0.25">
      <c r="A720" s="23" t="s">
        <v>1021</v>
      </c>
      <c r="B720" s="26">
        <v>41868.833333333336</v>
      </c>
      <c r="C720" s="16">
        <v>41869</v>
      </c>
    </row>
    <row r="721" spans="1:3" x14ac:dyDescent="0.25">
      <c r="A721" s="23" t="s">
        <v>2081</v>
      </c>
      <c r="B721" s="26">
        <v>41925.833333333336</v>
      </c>
      <c r="C721" s="16">
        <v>41926</v>
      </c>
    </row>
    <row r="722" spans="1:3" x14ac:dyDescent="0.25">
      <c r="A722" s="23" t="s">
        <v>618</v>
      </c>
      <c r="B722" s="26"/>
      <c r="C722" s="16"/>
    </row>
    <row r="723" spans="1:3" x14ac:dyDescent="0.25">
      <c r="A723" s="23" t="s">
        <v>3134</v>
      </c>
      <c r="B723" s="26">
        <v>41891.833333333336</v>
      </c>
      <c r="C723" s="16">
        <v>41892</v>
      </c>
    </row>
    <row r="724" spans="1:3" x14ac:dyDescent="0.25">
      <c r="A724" s="23" t="s">
        <v>463</v>
      </c>
      <c r="B724" s="26">
        <v>41799.833333333336</v>
      </c>
      <c r="C724" s="16">
        <v>41800</v>
      </c>
    </row>
    <row r="725" spans="1:3" x14ac:dyDescent="0.25">
      <c r="A725" s="23" t="s">
        <v>622</v>
      </c>
      <c r="B725" s="26">
        <v>41788.833333333336</v>
      </c>
      <c r="C725" s="16">
        <v>41789</v>
      </c>
    </row>
    <row r="726" spans="1:3" x14ac:dyDescent="0.25">
      <c r="A726" s="23" t="s">
        <v>1986</v>
      </c>
      <c r="B726" s="26">
        <v>41829.833333333336</v>
      </c>
      <c r="C726" s="16">
        <v>41830</v>
      </c>
    </row>
    <row r="727" spans="1:3" x14ac:dyDescent="0.25">
      <c r="A727" s="23" t="s">
        <v>3269</v>
      </c>
      <c r="B727" s="26">
        <v>41955.833333333336</v>
      </c>
      <c r="C727" s="16">
        <v>41956</v>
      </c>
    </row>
    <row r="728" spans="1:3" x14ac:dyDescent="0.25">
      <c r="A728" s="23" t="s">
        <v>1242</v>
      </c>
      <c r="B728" s="26"/>
      <c r="C728" s="16"/>
    </row>
    <row r="729" spans="1:3" x14ac:dyDescent="0.25">
      <c r="A729" s="23" t="s">
        <v>1173</v>
      </c>
      <c r="B729" s="26">
        <v>41858.833333333336</v>
      </c>
      <c r="C729" s="16">
        <v>41859</v>
      </c>
    </row>
    <row r="730" spans="1:3" x14ac:dyDescent="0.25">
      <c r="A730" s="23" t="s">
        <v>1610</v>
      </c>
      <c r="B730" s="26">
        <v>41780.833333333336</v>
      </c>
      <c r="C730" s="16">
        <v>41781</v>
      </c>
    </row>
    <row r="731" spans="1:3" x14ac:dyDescent="0.25">
      <c r="A731" s="23" t="s">
        <v>1282</v>
      </c>
      <c r="B731" s="26"/>
      <c r="C731" s="16"/>
    </row>
    <row r="732" spans="1:3" x14ac:dyDescent="0.25">
      <c r="A732" s="23" t="s">
        <v>2852</v>
      </c>
      <c r="B732" s="26">
        <v>41848.833333333336</v>
      </c>
      <c r="C732" s="16">
        <v>41849</v>
      </c>
    </row>
    <row r="733" spans="1:3" x14ac:dyDescent="0.25">
      <c r="A733" s="23" t="s">
        <v>2539</v>
      </c>
      <c r="B733" s="26">
        <v>41882.833333333336</v>
      </c>
      <c r="C733" s="16">
        <v>41883</v>
      </c>
    </row>
    <row r="734" spans="1:3" x14ac:dyDescent="0.25">
      <c r="A734" s="23" t="s">
        <v>1940</v>
      </c>
      <c r="B734" s="26">
        <v>41920.833333333336</v>
      </c>
      <c r="C734" s="16">
        <v>41921</v>
      </c>
    </row>
    <row r="735" spans="1:3" x14ac:dyDescent="0.25">
      <c r="A735" s="23" t="s">
        <v>2801</v>
      </c>
      <c r="B735" s="26">
        <v>41906.833333333336</v>
      </c>
      <c r="C735" s="16">
        <v>41907</v>
      </c>
    </row>
    <row r="736" spans="1:3" x14ac:dyDescent="0.25">
      <c r="A736" s="23" t="s">
        <v>3164</v>
      </c>
      <c r="B736" s="26">
        <v>42002.833333333336</v>
      </c>
      <c r="C736" s="16">
        <v>42003</v>
      </c>
    </row>
    <row r="737" spans="1:3" x14ac:dyDescent="0.25">
      <c r="A737" s="23" t="s">
        <v>1978</v>
      </c>
      <c r="B737" s="26">
        <v>41949.833333333336</v>
      </c>
      <c r="C737" s="16">
        <v>41950</v>
      </c>
    </row>
    <row r="738" spans="1:3" x14ac:dyDescent="0.25">
      <c r="A738" s="23" t="s">
        <v>784</v>
      </c>
      <c r="B738" s="26">
        <v>42033.833333333336</v>
      </c>
      <c r="C738" s="16">
        <v>42034</v>
      </c>
    </row>
    <row r="739" spans="1:3" x14ac:dyDescent="0.25">
      <c r="A739" s="23" t="s">
        <v>1457</v>
      </c>
      <c r="B739" s="26"/>
      <c r="C739" s="16"/>
    </row>
    <row r="740" spans="1:3" x14ac:dyDescent="0.25">
      <c r="A740" s="23" t="s">
        <v>2694</v>
      </c>
      <c r="B740" s="26">
        <v>41925.833333333336</v>
      </c>
      <c r="C740" s="16">
        <v>41926</v>
      </c>
    </row>
    <row r="741" spans="1:3" x14ac:dyDescent="0.25">
      <c r="A741" s="23" t="s">
        <v>1631</v>
      </c>
      <c r="B741" s="26"/>
      <c r="C741" s="16"/>
    </row>
    <row r="742" spans="1:3" x14ac:dyDescent="0.25">
      <c r="A742" s="23" t="s">
        <v>3371</v>
      </c>
      <c r="B742" s="26">
        <v>41942.833333333336</v>
      </c>
      <c r="C742" s="16">
        <v>41943</v>
      </c>
    </row>
    <row r="743" spans="1:3" x14ac:dyDescent="0.25">
      <c r="A743" s="23" t="s">
        <v>2333</v>
      </c>
      <c r="B743" s="26">
        <v>41939.833333333336</v>
      </c>
      <c r="C743" s="16">
        <v>41940</v>
      </c>
    </row>
    <row r="744" spans="1:3" x14ac:dyDescent="0.25">
      <c r="A744" s="23" t="s">
        <v>589</v>
      </c>
      <c r="B744" s="26">
        <v>41771.833333333336</v>
      </c>
      <c r="C744" s="16">
        <v>41772</v>
      </c>
    </row>
    <row r="745" spans="1:3" x14ac:dyDescent="0.25">
      <c r="A745" s="23" t="s">
        <v>1861</v>
      </c>
      <c r="B745" s="26">
        <v>41934.833333333336</v>
      </c>
      <c r="C745" s="16">
        <v>41935</v>
      </c>
    </row>
    <row r="746" spans="1:3" x14ac:dyDescent="0.25">
      <c r="A746" s="23" t="s">
        <v>1228</v>
      </c>
      <c r="B746" s="26">
        <v>41878.833333333336</v>
      </c>
      <c r="C746" s="16">
        <v>41879</v>
      </c>
    </row>
    <row r="747" spans="1:3" x14ac:dyDescent="0.25">
      <c r="A747" s="23" t="s">
        <v>3377</v>
      </c>
      <c r="B747" s="26">
        <v>42002.833333333336</v>
      </c>
      <c r="C747" s="16">
        <v>42003</v>
      </c>
    </row>
    <row r="748" spans="1:3" x14ac:dyDescent="0.25">
      <c r="A748" s="23" t="s">
        <v>594</v>
      </c>
      <c r="B748" s="26">
        <v>41823.833333333336</v>
      </c>
      <c r="C748" s="16">
        <v>41824</v>
      </c>
    </row>
    <row r="749" spans="1:3" x14ac:dyDescent="0.25">
      <c r="A749" s="23" t="s">
        <v>3214</v>
      </c>
      <c r="B749" s="26">
        <v>41960.833333333336</v>
      </c>
      <c r="C749" s="16">
        <v>41961</v>
      </c>
    </row>
    <row r="750" spans="1:3" x14ac:dyDescent="0.25">
      <c r="A750" s="23" t="s">
        <v>3331</v>
      </c>
      <c r="B750" s="26">
        <v>41857.833333333336</v>
      </c>
      <c r="C750" s="16">
        <v>41858</v>
      </c>
    </row>
    <row r="751" spans="1:3" x14ac:dyDescent="0.25">
      <c r="A751" s="23" t="s">
        <v>1731</v>
      </c>
      <c r="B751" s="26">
        <v>41903.833333333336</v>
      </c>
      <c r="C751" s="16">
        <v>41904</v>
      </c>
    </row>
    <row r="752" spans="1:3" x14ac:dyDescent="0.25">
      <c r="A752" s="23" t="s">
        <v>1464</v>
      </c>
      <c r="B752" s="26"/>
      <c r="C752" s="16"/>
    </row>
    <row r="753" spans="1:3" x14ac:dyDescent="0.25">
      <c r="A753" s="23" t="s">
        <v>773</v>
      </c>
      <c r="B753" s="26">
        <v>41856.833333333336</v>
      </c>
      <c r="C753" s="16">
        <v>41857</v>
      </c>
    </row>
    <row r="754" spans="1:3" x14ac:dyDescent="0.25">
      <c r="A754" s="23" t="s">
        <v>2271</v>
      </c>
      <c r="B754" s="26">
        <v>41794.833333333336</v>
      </c>
      <c r="C754" s="16">
        <v>41795</v>
      </c>
    </row>
    <row r="755" spans="1:3" x14ac:dyDescent="0.25">
      <c r="A755" s="23" t="s">
        <v>2987</v>
      </c>
      <c r="B755" s="26">
        <v>41932.833333333336</v>
      </c>
      <c r="C755" s="16">
        <v>41933</v>
      </c>
    </row>
    <row r="756" spans="1:3" x14ac:dyDescent="0.25">
      <c r="A756" s="23" t="s">
        <v>2799</v>
      </c>
      <c r="B756" s="26">
        <v>41885.833333333336</v>
      </c>
      <c r="C756" s="16">
        <v>41886</v>
      </c>
    </row>
    <row r="757" spans="1:3" x14ac:dyDescent="0.25">
      <c r="A757" s="23" t="s">
        <v>751</v>
      </c>
      <c r="B757" s="26"/>
      <c r="C757" s="16"/>
    </row>
    <row r="758" spans="1:3" x14ac:dyDescent="0.25">
      <c r="A758" s="23" t="s">
        <v>1132</v>
      </c>
      <c r="B758" s="26">
        <v>41758.833333333336</v>
      </c>
      <c r="C758" s="16">
        <v>41759</v>
      </c>
    </row>
    <row r="759" spans="1:3" x14ac:dyDescent="0.25">
      <c r="A759" s="23" t="s">
        <v>2957</v>
      </c>
      <c r="B759" s="26">
        <v>41941.833333333336</v>
      </c>
      <c r="C759" s="16">
        <v>41942</v>
      </c>
    </row>
    <row r="760" spans="1:3" x14ac:dyDescent="0.25">
      <c r="A760" s="23" t="s">
        <v>1419</v>
      </c>
      <c r="B760" s="26">
        <v>41843.833333333336</v>
      </c>
      <c r="C760" s="16">
        <v>41844</v>
      </c>
    </row>
    <row r="761" spans="1:3" x14ac:dyDescent="0.25">
      <c r="A761" s="23" t="s">
        <v>392</v>
      </c>
      <c r="B761" s="26">
        <v>42044.833333333336</v>
      </c>
      <c r="C761" s="16">
        <v>42045</v>
      </c>
    </row>
    <row r="762" spans="1:3" x14ac:dyDescent="0.25">
      <c r="A762" s="23" t="s">
        <v>1613</v>
      </c>
      <c r="B762" s="26"/>
      <c r="C762" s="16"/>
    </row>
    <row r="763" spans="1:3" x14ac:dyDescent="0.25">
      <c r="A763" s="23" t="s">
        <v>1998</v>
      </c>
      <c r="B763" s="26">
        <v>41868.833333333336</v>
      </c>
      <c r="C763" s="16">
        <v>41869</v>
      </c>
    </row>
    <row r="764" spans="1:3" x14ac:dyDescent="0.25">
      <c r="A764" s="23" t="s">
        <v>2474</v>
      </c>
      <c r="B764" s="26">
        <v>41918.833333333336</v>
      </c>
      <c r="C764" s="16">
        <v>41919</v>
      </c>
    </row>
    <row r="765" spans="1:3" x14ac:dyDescent="0.25">
      <c r="A765" s="23" t="s">
        <v>1448</v>
      </c>
      <c r="B765" s="26">
        <v>41730.833333333336</v>
      </c>
      <c r="C765" s="16">
        <v>41731</v>
      </c>
    </row>
    <row r="766" spans="1:3" x14ac:dyDescent="0.25">
      <c r="A766" s="23" t="s">
        <v>1407</v>
      </c>
      <c r="B766" s="26">
        <v>41857.833333333336</v>
      </c>
      <c r="C766" s="16">
        <v>41858</v>
      </c>
    </row>
    <row r="767" spans="1:3" x14ac:dyDescent="0.25">
      <c r="A767" s="23" t="s">
        <v>3015</v>
      </c>
      <c r="B767" s="26">
        <v>41924.833333333336</v>
      </c>
      <c r="C767" s="16">
        <v>41925</v>
      </c>
    </row>
    <row r="768" spans="1:3" x14ac:dyDescent="0.25">
      <c r="A768" s="23" t="s">
        <v>841</v>
      </c>
      <c r="B768" s="26">
        <v>41931.833333333336</v>
      </c>
      <c r="C768" s="16">
        <v>41932</v>
      </c>
    </row>
    <row r="769" spans="1:3" x14ac:dyDescent="0.25">
      <c r="A769" s="23" t="s">
        <v>1102</v>
      </c>
      <c r="B769" s="26"/>
      <c r="C769" s="16"/>
    </row>
    <row r="770" spans="1:3" x14ac:dyDescent="0.25">
      <c r="A770" s="23" t="s">
        <v>1719</v>
      </c>
      <c r="B770" s="26">
        <v>41969.833333333336</v>
      </c>
      <c r="C770" s="16">
        <v>41970</v>
      </c>
    </row>
    <row r="771" spans="1:3" x14ac:dyDescent="0.25">
      <c r="A771" s="23" t="s">
        <v>2698</v>
      </c>
      <c r="B771" s="26">
        <v>41885.833333333336</v>
      </c>
      <c r="C771" s="16">
        <v>41886</v>
      </c>
    </row>
    <row r="772" spans="1:3" x14ac:dyDescent="0.25">
      <c r="A772" s="23" t="s">
        <v>545</v>
      </c>
      <c r="B772" s="26">
        <v>41850.833333333336</v>
      </c>
      <c r="C772" s="16">
        <v>41851</v>
      </c>
    </row>
    <row r="773" spans="1:3" x14ac:dyDescent="0.25">
      <c r="A773" s="23" t="s">
        <v>3428</v>
      </c>
      <c r="B773" s="26">
        <v>41962.833333333336</v>
      </c>
      <c r="C773" s="16">
        <v>41963</v>
      </c>
    </row>
    <row r="774" spans="1:3" x14ac:dyDescent="0.25">
      <c r="A774" s="23" t="s">
        <v>1650</v>
      </c>
      <c r="B774" s="26">
        <v>41850.833333333336</v>
      </c>
      <c r="C774" s="16">
        <v>41851</v>
      </c>
    </row>
    <row r="775" spans="1:3" x14ac:dyDescent="0.25">
      <c r="A775" s="23" t="s">
        <v>3185</v>
      </c>
      <c r="B775" s="26">
        <v>41942.833333333336</v>
      </c>
      <c r="C775" s="16">
        <v>41943</v>
      </c>
    </row>
    <row r="776" spans="1:3" x14ac:dyDescent="0.25">
      <c r="A776" s="23" t="s">
        <v>3107</v>
      </c>
      <c r="B776" s="26">
        <v>41941.833333333336</v>
      </c>
      <c r="C776" s="16">
        <v>41942</v>
      </c>
    </row>
    <row r="777" spans="1:3" x14ac:dyDescent="0.25">
      <c r="A777" s="23" t="s">
        <v>1508</v>
      </c>
      <c r="B777" s="26"/>
      <c r="C777" s="16"/>
    </row>
    <row r="778" spans="1:3" x14ac:dyDescent="0.25">
      <c r="A778" s="23" t="s">
        <v>2040</v>
      </c>
      <c r="B778" s="26">
        <v>41924.833333333336</v>
      </c>
      <c r="C778" s="16">
        <v>41925</v>
      </c>
    </row>
    <row r="779" spans="1:3" x14ac:dyDescent="0.25">
      <c r="A779" s="23" t="s">
        <v>936</v>
      </c>
      <c r="B779" s="26">
        <v>41911.833333333336</v>
      </c>
      <c r="C779" s="16">
        <v>41912</v>
      </c>
    </row>
    <row r="780" spans="1:3" x14ac:dyDescent="0.25">
      <c r="A780" s="23" t="s">
        <v>2782</v>
      </c>
      <c r="B780" s="26">
        <v>41942.833333333336</v>
      </c>
      <c r="C780" s="16">
        <v>41943</v>
      </c>
    </row>
    <row r="781" spans="1:3" x14ac:dyDescent="0.25">
      <c r="A781" s="23" t="s">
        <v>1509</v>
      </c>
      <c r="B781" s="26"/>
      <c r="C781" s="16"/>
    </row>
    <row r="782" spans="1:3" x14ac:dyDescent="0.25">
      <c r="A782" s="23" t="s">
        <v>2634</v>
      </c>
      <c r="B782" s="26">
        <v>41798.833333333336</v>
      </c>
      <c r="C782" s="16">
        <v>41799</v>
      </c>
    </row>
    <row r="783" spans="1:3" x14ac:dyDescent="0.25">
      <c r="A783" s="23" t="s">
        <v>3471</v>
      </c>
      <c r="B783" s="26">
        <v>41949.875</v>
      </c>
      <c r="C783" s="16">
        <v>41950</v>
      </c>
    </row>
    <row r="784" spans="1:3" x14ac:dyDescent="0.25">
      <c r="A784" s="23" t="s">
        <v>3498</v>
      </c>
      <c r="B784" s="26">
        <v>41925.833333333336</v>
      </c>
      <c r="C784" s="16">
        <v>41926</v>
      </c>
    </row>
    <row r="785" spans="1:3" x14ac:dyDescent="0.25">
      <c r="A785" s="23" t="s">
        <v>1609</v>
      </c>
      <c r="B785" s="26">
        <v>41711.833333333336</v>
      </c>
      <c r="C785" s="16">
        <v>41712</v>
      </c>
    </row>
    <row r="786" spans="1:3" x14ac:dyDescent="0.25">
      <c r="A786" s="23" t="s">
        <v>2223</v>
      </c>
      <c r="B786" s="26">
        <v>41934.833333333336</v>
      </c>
      <c r="C786" s="16">
        <v>41935</v>
      </c>
    </row>
    <row r="787" spans="1:3" x14ac:dyDescent="0.25">
      <c r="A787" s="23" t="s">
        <v>2811</v>
      </c>
      <c r="B787" s="26">
        <v>41886.833333333336</v>
      </c>
      <c r="C787" s="16">
        <v>41887</v>
      </c>
    </row>
    <row r="788" spans="1:3" x14ac:dyDescent="0.25">
      <c r="A788" s="23" t="s">
        <v>3489</v>
      </c>
      <c r="B788" s="26">
        <v>41956.833333333336</v>
      </c>
      <c r="C788" s="16">
        <v>41957</v>
      </c>
    </row>
    <row r="789" spans="1:3" x14ac:dyDescent="0.25">
      <c r="A789" s="23" t="s">
        <v>943</v>
      </c>
      <c r="B789" s="26">
        <v>41850.833333333336</v>
      </c>
      <c r="C789" s="16">
        <v>41851</v>
      </c>
    </row>
    <row r="790" spans="1:3" x14ac:dyDescent="0.25">
      <c r="A790" s="23" t="s">
        <v>3367</v>
      </c>
      <c r="B790" s="26">
        <v>41953.833333333336</v>
      </c>
      <c r="C790" s="16">
        <v>41954</v>
      </c>
    </row>
    <row r="791" spans="1:3" x14ac:dyDescent="0.25">
      <c r="A791" s="23" t="s">
        <v>1670</v>
      </c>
      <c r="B791" s="26">
        <v>41598.833333333336</v>
      </c>
      <c r="C791" s="16">
        <v>41599</v>
      </c>
    </row>
    <row r="792" spans="1:3" x14ac:dyDescent="0.25">
      <c r="A792" s="23" t="s">
        <v>2124</v>
      </c>
      <c r="B792" s="26">
        <v>41738.833333333336</v>
      </c>
      <c r="C792" s="16">
        <v>41739</v>
      </c>
    </row>
    <row r="793" spans="1:3" x14ac:dyDescent="0.25">
      <c r="A793" s="23" t="s">
        <v>2992</v>
      </c>
      <c r="B793" s="26">
        <v>41947.833333333336</v>
      </c>
      <c r="C793" s="16">
        <v>41948</v>
      </c>
    </row>
    <row r="794" spans="1:3" x14ac:dyDescent="0.25">
      <c r="A794" s="23" t="s">
        <v>2725</v>
      </c>
      <c r="B794" s="26">
        <v>41765.833333333336</v>
      </c>
      <c r="C794" s="16">
        <v>41766</v>
      </c>
    </row>
    <row r="795" spans="1:3" x14ac:dyDescent="0.25">
      <c r="A795" s="23" t="s">
        <v>2073</v>
      </c>
      <c r="B795" s="26">
        <v>41967.833333333336</v>
      </c>
      <c r="C795" s="16">
        <v>41968</v>
      </c>
    </row>
    <row r="796" spans="1:3" x14ac:dyDescent="0.25">
      <c r="A796" s="23" t="s">
        <v>1637</v>
      </c>
      <c r="B796" s="26">
        <v>41843.833333333336</v>
      </c>
      <c r="C796" s="16">
        <v>41844</v>
      </c>
    </row>
    <row r="797" spans="1:3" x14ac:dyDescent="0.25">
      <c r="A797" s="23" t="s">
        <v>1558</v>
      </c>
      <c r="B797" s="26">
        <v>41688.833333333336</v>
      </c>
      <c r="C797" s="16">
        <v>41689</v>
      </c>
    </row>
    <row r="798" spans="1:3" x14ac:dyDescent="0.25">
      <c r="A798" s="23" t="s">
        <v>2291</v>
      </c>
      <c r="B798" s="26">
        <v>41898.833333333336</v>
      </c>
      <c r="C798" s="16">
        <v>41899</v>
      </c>
    </row>
    <row r="799" spans="1:3" x14ac:dyDescent="0.25">
      <c r="A799" s="23" t="s">
        <v>1046</v>
      </c>
      <c r="B799" s="26">
        <v>41966.833333333336</v>
      </c>
      <c r="C799" s="16">
        <v>41967</v>
      </c>
    </row>
    <row r="800" spans="1:3" x14ac:dyDescent="0.25">
      <c r="A800" s="23" t="s">
        <v>3061</v>
      </c>
      <c r="B800" s="26">
        <v>41942.875</v>
      </c>
      <c r="C800" s="16">
        <v>41943</v>
      </c>
    </row>
    <row r="801" spans="1:3" x14ac:dyDescent="0.25">
      <c r="A801" s="23" t="s">
        <v>643</v>
      </c>
      <c r="B801" s="26">
        <v>41806.833333333336</v>
      </c>
      <c r="C801" s="16">
        <v>41807</v>
      </c>
    </row>
    <row r="802" spans="1:3" x14ac:dyDescent="0.25">
      <c r="A802" s="23" t="s">
        <v>2747</v>
      </c>
      <c r="B802" s="26">
        <v>41897.833333333336</v>
      </c>
      <c r="C802" s="16">
        <v>41898</v>
      </c>
    </row>
    <row r="803" spans="1:3" x14ac:dyDescent="0.25">
      <c r="A803" s="23" t="s">
        <v>1369</v>
      </c>
      <c r="B803" s="26"/>
      <c r="C803" s="16"/>
    </row>
    <row r="804" spans="1:3" x14ac:dyDescent="0.25">
      <c r="A804" s="23" t="s">
        <v>2766</v>
      </c>
      <c r="B804" s="26">
        <v>41899.833333333336</v>
      </c>
      <c r="C804" s="16">
        <v>41900</v>
      </c>
    </row>
    <row r="805" spans="1:3" x14ac:dyDescent="0.25">
      <c r="A805" s="23" t="s">
        <v>1234</v>
      </c>
      <c r="B805" s="26"/>
      <c r="C805" s="16"/>
    </row>
    <row r="806" spans="1:3" x14ac:dyDescent="0.25">
      <c r="A806" s="23" t="s">
        <v>2533</v>
      </c>
      <c r="B806" s="26">
        <v>41849.833333333336</v>
      </c>
      <c r="C806" s="16">
        <v>41850</v>
      </c>
    </row>
    <row r="807" spans="1:3" x14ac:dyDescent="0.25">
      <c r="A807" s="23" t="s">
        <v>2320</v>
      </c>
      <c r="B807" s="26">
        <v>41882.833333333336</v>
      </c>
      <c r="C807" s="16">
        <v>41883</v>
      </c>
    </row>
    <row r="808" spans="1:3" x14ac:dyDescent="0.25">
      <c r="A808" s="23" t="s">
        <v>3445</v>
      </c>
      <c r="B808" s="26">
        <v>41939.833333333336</v>
      </c>
      <c r="C808" s="16">
        <v>41940</v>
      </c>
    </row>
    <row r="809" spans="1:3" x14ac:dyDescent="0.25">
      <c r="A809" s="23" t="s">
        <v>741</v>
      </c>
      <c r="B809" s="26">
        <v>41850.833333333336</v>
      </c>
      <c r="C809" s="16">
        <v>41851</v>
      </c>
    </row>
    <row r="810" spans="1:3" x14ac:dyDescent="0.25">
      <c r="A810" s="23" t="s">
        <v>2653</v>
      </c>
      <c r="B810" s="26">
        <v>41949.833333333336</v>
      </c>
      <c r="C810" s="16">
        <v>41950</v>
      </c>
    </row>
    <row r="811" spans="1:3" x14ac:dyDescent="0.25">
      <c r="A811" s="23" t="s">
        <v>2664</v>
      </c>
      <c r="B811" s="26">
        <v>41809.833333333336</v>
      </c>
      <c r="C811" s="16">
        <v>41810</v>
      </c>
    </row>
    <row r="812" spans="1:3" x14ac:dyDescent="0.25">
      <c r="A812" s="23" t="s">
        <v>2731</v>
      </c>
      <c r="B812" s="26">
        <v>42003.833333333336</v>
      </c>
      <c r="C812" s="16">
        <v>42004</v>
      </c>
    </row>
    <row r="813" spans="1:3" x14ac:dyDescent="0.25">
      <c r="A813" s="23" t="s">
        <v>2500</v>
      </c>
      <c r="B813" s="26">
        <v>41864.833333333336</v>
      </c>
      <c r="C813" s="16">
        <v>41865</v>
      </c>
    </row>
    <row r="814" spans="1:3" x14ac:dyDescent="0.25">
      <c r="A814" s="23" t="s">
        <v>2308</v>
      </c>
      <c r="B814" s="26">
        <v>41891.833333333336</v>
      </c>
      <c r="C814" s="16">
        <v>41892</v>
      </c>
    </row>
    <row r="815" spans="1:3" x14ac:dyDescent="0.25">
      <c r="A815" s="23" t="s">
        <v>1634</v>
      </c>
      <c r="B815" s="26"/>
      <c r="C815" s="16"/>
    </row>
    <row r="816" spans="1:3" x14ac:dyDescent="0.25">
      <c r="A816" s="23" t="s">
        <v>1368</v>
      </c>
      <c r="B816" s="26"/>
      <c r="C816" s="16"/>
    </row>
    <row r="817" spans="1:3" x14ac:dyDescent="0.25">
      <c r="A817" s="23" t="s">
        <v>2045</v>
      </c>
      <c r="B817" s="26">
        <v>41914.833333333336</v>
      </c>
      <c r="C817" s="16">
        <v>41915</v>
      </c>
    </row>
    <row r="818" spans="1:3" x14ac:dyDescent="0.25">
      <c r="A818" s="23" t="s">
        <v>2490</v>
      </c>
      <c r="B818" s="26">
        <v>41820.833333333336</v>
      </c>
      <c r="C818" s="16">
        <v>41821</v>
      </c>
    </row>
    <row r="819" spans="1:3" x14ac:dyDescent="0.25">
      <c r="A819" s="23" t="s">
        <v>1143</v>
      </c>
      <c r="B819" s="26">
        <v>41731.833333333336</v>
      </c>
      <c r="C819" s="16">
        <v>41732</v>
      </c>
    </row>
    <row r="820" spans="1:3" x14ac:dyDescent="0.25">
      <c r="A820" s="23" t="s">
        <v>612</v>
      </c>
      <c r="B820" s="26">
        <v>41837.833333333336</v>
      </c>
      <c r="C820" s="16">
        <v>41838</v>
      </c>
    </row>
    <row r="821" spans="1:3" x14ac:dyDescent="0.25">
      <c r="A821" s="23" t="s">
        <v>3158</v>
      </c>
      <c r="B821" s="26">
        <v>41891.833333333336</v>
      </c>
      <c r="C821" s="16">
        <v>41892</v>
      </c>
    </row>
    <row r="822" spans="1:3" x14ac:dyDescent="0.25">
      <c r="A822" s="23" t="s">
        <v>1502</v>
      </c>
      <c r="B822" s="26">
        <v>41695.833333333336</v>
      </c>
      <c r="C822" s="16">
        <v>41696</v>
      </c>
    </row>
    <row r="823" spans="1:3" x14ac:dyDescent="0.25">
      <c r="A823" s="23" t="s">
        <v>2507</v>
      </c>
      <c r="B823" s="26">
        <v>41921.833333333336</v>
      </c>
      <c r="C823" s="16">
        <v>41922</v>
      </c>
    </row>
    <row r="824" spans="1:3" x14ac:dyDescent="0.25">
      <c r="A824" s="23" t="s">
        <v>920</v>
      </c>
      <c r="B824" s="26">
        <v>41881.833333333336</v>
      </c>
      <c r="C824" s="16">
        <v>41882</v>
      </c>
    </row>
    <row r="825" spans="1:3" x14ac:dyDescent="0.25">
      <c r="A825" s="23" t="s">
        <v>3242</v>
      </c>
      <c r="B825" s="26">
        <v>41969.833333333336</v>
      </c>
      <c r="C825" s="16">
        <v>41970</v>
      </c>
    </row>
    <row r="826" spans="1:3" x14ac:dyDescent="0.25">
      <c r="A826" s="23" t="s">
        <v>2062</v>
      </c>
      <c r="B826" s="26">
        <v>41899.833333333336</v>
      </c>
      <c r="C826" s="16">
        <v>41900</v>
      </c>
    </row>
    <row r="827" spans="1:3" x14ac:dyDescent="0.25">
      <c r="A827" s="23" t="s">
        <v>446</v>
      </c>
      <c r="B827" s="26"/>
      <c r="C827" s="16"/>
    </row>
    <row r="828" spans="1:3" x14ac:dyDescent="0.25">
      <c r="A828" s="23" t="s">
        <v>1032</v>
      </c>
      <c r="B828" s="26">
        <v>41862.833333333336</v>
      </c>
      <c r="C828" s="16">
        <v>41863</v>
      </c>
    </row>
    <row r="829" spans="1:3" x14ac:dyDescent="0.25">
      <c r="A829" s="23" t="s">
        <v>421</v>
      </c>
      <c r="B829" s="26">
        <v>41967.833333333336</v>
      </c>
      <c r="C829" s="16">
        <v>41968</v>
      </c>
    </row>
    <row r="830" spans="1:3" x14ac:dyDescent="0.25">
      <c r="A830" s="23" t="s">
        <v>2944</v>
      </c>
      <c r="B830" s="26">
        <v>41976.833333333336</v>
      </c>
      <c r="C830" s="16">
        <v>41977</v>
      </c>
    </row>
    <row r="831" spans="1:3" x14ac:dyDescent="0.25">
      <c r="A831" s="23" t="s">
        <v>2684</v>
      </c>
      <c r="B831" s="26">
        <v>41785.833333333336</v>
      </c>
      <c r="C831" s="16">
        <v>41786</v>
      </c>
    </row>
    <row r="832" spans="1:3" x14ac:dyDescent="0.25">
      <c r="A832" s="23" t="s">
        <v>3162</v>
      </c>
      <c r="B832" s="26">
        <v>41970.833333333336</v>
      </c>
      <c r="C832" s="16">
        <v>41971</v>
      </c>
    </row>
    <row r="833" spans="1:3" x14ac:dyDescent="0.25">
      <c r="A833" s="23" t="s">
        <v>3324</v>
      </c>
      <c r="B833" s="26">
        <v>41945.833333333336</v>
      </c>
      <c r="C833" s="16">
        <v>41946</v>
      </c>
    </row>
    <row r="834" spans="1:3" x14ac:dyDescent="0.25">
      <c r="A834" s="23" t="s">
        <v>1208</v>
      </c>
      <c r="B834" s="26">
        <v>41724.833333333336</v>
      </c>
      <c r="C834" s="16">
        <v>41725</v>
      </c>
    </row>
    <row r="835" spans="1:3" x14ac:dyDescent="0.25">
      <c r="A835" s="23" t="s">
        <v>712</v>
      </c>
      <c r="B835" s="26">
        <v>41941.833333333336</v>
      </c>
      <c r="C835" s="16">
        <v>41942</v>
      </c>
    </row>
    <row r="836" spans="1:3" x14ac:dyDescent="0.25">
      <c r="A836" s="23" t="s">
        <v>2836</v>
      </c>
      <c r="B836" s="26">
        <v>41911.833333333336</v>
      </c>
      <c r="C836" s="16">
        <v>41912</v>
      </c>
    </row>
    <row r="837" spans="1:3" x14ac:dyDescent="0.25">
      <c r="A837" s="23" t="s">
        <v>3245</v>
      </c>
      <c r="B837" s="26">
        <v>41942.833333333336</v>
      </c>
      <c r="C837" s="16">
        <v>41943</v>
      </c>
    </row>
    <row r="838" spans="1:3" x14ac:dyDescent="0.25">
      <c r="A838" s="23" t="s">
        <v>640</v>
      </c>
      <c r="B838" s="26">
        <v>41823.833333333336</v>
      </c>
      <c r="C838" s="16">
        <v>41824</v>
      </c>
    </row>
    <row r="839" spans="1:3" x14ac:dyDescent="0.25">
      <c r="A839" s="23" t="s">
        <v>3122</v>
      </c>
      <c r="B839" s="26">
        <v>41955.833333333336</v>
      </c>
      <c r="C839" s="16">
        <v>41956</v>
      </c>
    </row>
    <row r="840" spans="1:3" x14ac:dyDescent="0.25">
      <c r="A840" s="23" t="s">
        <v>1211</v>
      </c>
      <c r="B840" s="26"/>
      <c r="C840" s="16"/>
    </row>
    <row r="841" spans="1:3" x14ac:dyDescent="0.25">
      <c r="A841" s="23" t="s">
        <v>716</v>
      </c>
      <c r="B841" s="26">
        <v>41850.833333333336</v>
      </c>
      <c r="C841" s="16">
        <v>41851</v>
      </c>
    </row>
    <row r="842" spans="1:3" x14ac:dyDescent="0.25">
      <c r="A842" s="23" t="s">
        <v>2325</v>
      </c>
      <c r="B842" s="26">
        <v>41934.833333333336</v>
      </c>
      <c r="C842" s="16">
        <v>41935</v>
      </c>
    </row>
    <row r="843" spans="1:3" x14ac:dyDescent="0.25">
      <c r="A843" s="23" t="s">
        <v>2331</v>
      </c>
      <c r="B843" s="26">
        <v>41877.833333333336</v>
      </c>
      <c r="C843" s="16">
        <v>41878</v>
      </c>
    </row>
    <row r="844" spans="1:3" x14ac:dyDescent="0.25">
      <c r="A844" s="23" t="s">
        <v>1372</v>
      </c>
      <c r="B844" s="26">
        <v>41850.833333333336</v>
      </c>
      <c r="C844" s="16">
        <v>41851</v>
      </c>
    </row>
    <row r="845" spans="1:3" x14ac:dyDescent="0.25">
      <c r="A845" s="23" t="s">
        <v>2688</v>
      </c>
      <c r="B845" s="26">
        <v>41942.833333333336</v>
      </c>
      <c r="C845" s="16">
        <v>41943</v>
      </c>
    </row>
    <row r="846" spans="1:3" x14ac:dyDescent="0.25">
      <c r="A846" s="23" t="s">
        <v>3276</v>
      </c>
      <c r="B846" s="26">
        <v>41917.833333333336</v>
      </c>
      <c r="C846" s="16">
        <v>41918</v>
      </c>
    </row>
    <row r="847" spans="1:3" x14ac:dyDescent="0.25">
      <c r="A847" s="23" t="s">
        <v>391</v>
      </c>
      <c r="B847" s="26">
        <v>41879.833333333336</v>
      </c>
      <c r="C847" s="16">
        <v>41880</v>
      </c>
    </row>
    <row r="848" spans="1:3" x14ac:dyDescent="0.25">
      <c r="A848" s="23" t="s">
        <v>819</v>
      </c>
      <c r="B848" s="26">
        <v>41851.833333333336</v>
      </c>
      <c r="C848" s="16">
        <v>41852</v>
      </c>
    </row>
    <row r="849" spans="1:3" x14ac:dyDescent="0.25">
      <c r="A849" s="23" t="s">
        <v>2488</v>
      </c>
      <c r="B849" s="26"/>
      <c r="C849" s="16"/>
    </row>
    <row r="850" spans="1:3" x14ac:dyDescent="0.25">
      <c r="A850" s="23" t="s">
        <v>1089</v>
      </c>
      <c r="B850" s="26">
        <v>41751.833333333336</v>
      </c>
      <c r="C850" s="16">
        <v>41752</v>
      </c>
    </row>
    <row r="851" spans="1:3" x14ac:dyDescent="0.25">
      <c r="A851" s="23" t="s">
        <v>2954</v>
      </c>
      <c r="B851" s="26">
        <v>41941.833333333336</v>
      </c>
      <c r="C851" s="16">
        <v>41942</v>
      </c>
    </row>
    <row r="852" spans="1:3" x14ac:dyDescent="0.25">
      <c r="A852" s="23" t="s">
        <v>1468</v>
      </c>
      <c r="B852" s="26"/>
      <c r="C852" s="16"/>
    </row>
    <row r="853" spans="1:3" x14ac:dyDescent="0.25">
      <c r="A853" s="23" t="s">
        <v>1660</v>
      </c>
      <c r="B853" s="26">
        <v>41758.833333333336</v>
      </c>
      <c r="C853" s="16">
        <v>41759</v>
      </c>
    </row>
    <row r="854" spans="1:3" x14ac:dyDescent="0.25">
      <c r="A854" s="23" t="s">
        <v>2713</v>
      </c>
      <c r="B854" s="26">
        <v>41714.833333333336</v>
      </c>
      <c r="C854" s="16">
        <v>41715</v>
      </c>
    </row>
    <row r="855" spans="1:3" x14ac:dyDescent="0.25">
      <c r="A855" s="23" t="s">
        <v>1949</v>
      </c>
      <c r="B855" s="26">
        <v>41926.833333333336</v>
      </c>
      <c r="C855" s="16">
        <v>41927</v>
      </c>
    </row>
    <row r="856" spans="1:3" x14ac:dyDescent="0.25">
      <c r="A856" s="23" t="s">
        <v>1587</v>
      </c>
      <c r="B856" s="26"/>
      <c r="C856" s="16"/>
    </row>
    <row r="857" spans="1:3" x14ac:dyDescent="0.25">
      <c r="A857" s="23" t="s">
        <v>3346</v>
      </c>
      <c r="B857" s="26">
        <v>41954.833333333336</v>
      </c>
      <c r="C857" s="16">
        <v>41955</v>
      </c>
    </row>
    <row r="858" spans="1:3" x14ac:dyDescent="0.25">
      <c r="A858" s="23" t="s">
        <v>1805</v>
      </c>
      <c r="B858" s="26">
        <v>41890.833333333336</v>
      </c>
      <c r="C858" s="16">
        <v>41891</v>
      </c>
    </row>
    <row r="859" spans="1:3" x14ac:dyDescent="0.25">
      <c r="A859" s="23" t="s">
        <v>3434</v>
      </c>
      <c r="B859" s="26">
        <v>41956.833333333336</v>
      </c>
      <c r="C859" s="16">
        <v>41957</v>
      </c>
    </row>
    <row r="860" spans="1:3" x14ac:dyDescent="0.25">
      <c r="A860" s="23" t="s">
        <v>969</v>
      </c>
      <c r="B860" s="26">
        <v>41850.833333333336</v>
      </c>
      <c r="C860" s="16">
        <v>41851</v>
      </c>
    </row>
    <row r="861" spans="1:3" x14ac:dyDescent="0.25">
      <c r="A861" s="23" t="s">
        <v>874</v>
      </c>
      <c r="B861" s="26">
        <v>41830.833333333336</v>
      </c>
      <c r="C861" s="16">
        <v>41831</v>
      </c>
    </row>
    <row r="862" spans="1:3" x14ac:dyDescent="0.25">
      <c r="A862" s="23" t="s">
        <v>1975</v>
      </c>
      <c r="B862" s="26">
        <v>41914.833333333336</v>
      </c>
      <c r="C862" s="16">
        <v>41915</v>
      </c>
    </row>
    <row r="863" spans="1:3" x14ac:dyDescent="0.25">
      <c r="A863" s="23" t="s">
        <v>662</v>
      </c>
      <c r="B863" s="26">
        <v>41840.833333333336</v>
      </c>
      <c r="C863" s="16">
        <v>41841</v>
      </c>
    </row>
    <row r="864" spans="1:3" x14ac:dyDescent="0.25">
      <c r="A864" s="23" t="s">
        <v>1551</v>
      </c>
      <c r="B864" s="26">
        <v>41688.833333333336</v>
      </c>
      <c r="C864" s="16">
        <v>41689</v>
      </c>
    </row>
    <row r="865" spans="1:3" x14ac:dyDescent="0.25">
      <c r="A865" s="23" t="s">
        <v>2663</v>
      </c>
      <c r="B865" s="26">
        <v>41970.833333333336</v>
      </c>
      <c r="C865" s="16">
        <v>41971</v>
      </c>
    </row>
    <row r="866" spans="1:3" x14ac:dyDescent="0.25">
      <c r="A866" s="23" t="s">
        <v>2961</v>
      </c>
      <c r="B866" s="26">
        <v>41994.833333333336</v>
      </c>
      <c r="C866" s="16">
        <v>41995</v>
      </c>
    </row>
    <row r="867" spans="1:3" x14ac:dyDescent="0.25">
      <c r="A867" s="23" t="s">
        <v>3382</v>
      </c>
      <c r="B867" s="26">
        <v>41948.833333333336</v>
      </c>
      <c r="C867" s="16">
        <v>41949</v>
      </c>
    </row>
    <row r="868" spans="1:3" x14ac:dyDescent="0.25">
      <c r="A868" s="23" t="s">
        <v>916</v>
      </c>
      <c r="B868" s="26">
        <v>41781.833333333336</v>
      </c>
      <c r="C868" s="16">
        <v>41782</v>
      </c>
    </row>
    <row r="869" spans="1:3" x14ac:dyDescent="0.25">
      <c r="A869" s="23" t="s">
        <v>2541</v>
      </c>
      <c r="B869" s="26">
        <v>41906.833333333336</v>
      </c>
      <c r="C869" s="16">
        <v>41907</v>
      </c>
    </row>
    <row r="870" spans="1:3" x14ac:dyDescent="0.25">
      <c r="A870" s="23" t="s">
        <v>1125</v>
      </c>
      <c r="B870" s="26"/>
      <c r="C870" s="16"/>
    </row>
    <row r="871" spans="1:3" x14ac:dyDescent="0.25">
      <c r="A871" s="23" t="s">
        <v>1243</v>
      </c>
      <c r="B871" s="26"/>
      <c r="C871" s="16"/>
    </row>
    <row r="872" spans="1:3" x14ac:dyDescent="0.25">
      <c r="A872" s="23" t="s">
        <v>2435</v>
      </c>
      <c r="B872" s="26">
        <v>41877.833333333336</v>
      </c>
      <c r="C872" s="16">
        <v>41878</v>
      </c>
    </row>
    <row r="873" spans="1:3" x14ac:dyDescent="0.25">
      <c r="A873" s="23" t="s">
        <v>1953</v>
      </c>
      <c r="B873" s="26">
        <v>41828.833333333336</v>
      </c>
      <c r="C873" s="16">
        <v>41829</v>
      </c>
    </row>
    <row r="874" spans="1:3" x14ac:dyDescent="0.25">
      <c r="A874" s="23" t="s">
        <v>875</v>
      </c>
      <c r="B874" s="26">
        <v>41881.833333333336</v>
      </c>
      <c r="C874" s="16">
        <v>41882</v>
      </c>
    </row>
    <row r="875" spans="1:3" x14ac:dyDescent="0.25">
      <c r="A875" s="23" t="s">
        <v>2192</v>
      </c>
      <c r="B875" s="26">
        <v>41893.833333333336</v>
      </c>
      <c r="C875" s="16">
        <v>41894</v>
      </c>
    </row>
    <row r="876" spans="1:3" x14ac:dyDescent="0.25">
      <c r="A876" s="23" t="s">
        <v>1201</v>
      </c>
      <c r="B876" s="26"/>
      <c r="C876" s="16"/>
    </row>
    <row r="877" spans="1:3" x14ac:dyDescent="0.25">
      <c r="A877" s="23" t="s">
        <v>796</v>
      </c>
      <c r="B877" s="26">
        <v>41841.833333333336</v>
      </c>
      <c r="C877" s="16">
        <v>41842</v>
      </c>
    </row>
    <row r="878" spans="1:3" x14ac:dyDescent="0.25">
      <c r="A878" s="23" t="s">
        <v>1581</v>
      </c>
      <c r="B878" s="26">
        <v>41841.833333333336</v>
      </c>
      <c r="C878" s="16">
        <v>41842</v>
      </c>
    </row>
    <row r="879" spans="1:3" x14ac:dyDescent="0.25">
      <c r="A879" s="23" t="s">
        <v>3385</v>
      </c>
      <c r="B879" s="26">
        <v>41905.833333333336</v>
      </c>
      <c r="C879" s="16">
        <v>41906</v>
      </c>
    </row>
    <row r="880" spans="1:3" x14ac:dyDescent="0.25">
      <c r="A880" s="23" t="s">
        <v>1513</v>
      </c>
      <c r="B880" s="26"/>
      <c r="C880" s="16"/>
    </row>
    <row r="881" spans="1:3" x14ac:dyDescent="0.25">
      <c r="A881" s="23" t="s">
        <v>2994</v>
      </c>
      <c r="B881" s="26">
        <v>41955.833333333336</v>
      </c>
      <c r="C881" s="16">
        <v>41956</v>
      </c>
    </row>
    <row r="882" spans="1:3" x14ac:dyDescent="0.25">
      <c r="A882" s="23" t="s">
        <v>3339</v>
      </c>
      <c r="B882" s="26">
        <v>41942.833333333336</v>
      </c>
      <c r="C882" s="16">
        <v>41943</v>
      </c>
    </row>
    <row r="883" spans="1:3" x14ac:dyDescent="0.25">
      <c r="A883" s="23" t="s">
        <v>1562</v>
      </c>
      <c r="B883" s="26">
        <v>41661.833333333336</v>
      </c>
      <c r="C883" s="16">
        <v>41662</v>
      </c>
    </row>
    <row r="884" spans="1:3" x14ac:dyDescent="0.25">
      <c r="A884" s="23" t="s">
        <v>3460</v>
      </c>
      <c r="B884" s="26">
        <v>41956.875</v>
      </c>
      <c r="C884" s="16">
        <v>41957</v>
      </c>
    </row>
    <row r="885" spans="1:3" x14ac:dyDescent="0.25">
      <c r="A885" s="23" t="s">
        <v>2419</v>
      </c>
      <c r="B885" s="26">
        <v>41815.833333333336</v>
      </c>
      <c r="C885" s="16">
        <v>41816</v>
      </c>
    </row>
    <row r="886" spans="1:3" x14ac:dyDescent="0.25">
      <c r="A886" s="23" t="s">
        <v>3177</v>
      </c>
      <c r="B886" s="26">
        <v>41960.833333333336</v>
      </c>
      <c r="C886" s="16">
        <v>41961</v>
      </c>
    </row>
    <row r="887" spans="1:3" x14ac:dyDescent="0.25">
      <c r="A887" s="23" t="s">
        <v>2693</v>
      </c>
      <c r="B887" s="26">
        <v>41886.833333333336</v>
      </c>
      <c r="C887" s="16">
        <v>41887</v>
      </c>
    </row>
    <row r="888" spans="1:3" x14ac:dyDescent="0.25">
      <c r="A888" s="23" t="s">
        <v>2302</v>
      </c>
      <c r="B888" s="26">
        <v>41903.833333333336</v>
      </c>
      <c r="C888" s="16">
        <v>41904</v>
      </c>
    </row>
    <row r="889" spans="1:3" x14ac:dyDescent="0.25">
      <c r="A889" s="23" t="s">
        <v>710</v>
      </c>
      <c r="B889" s="26"/>
      <c r="C889" s="16"/>
    </row>
    <row r="890" spans="1:3" x14ac:dyDescent="0.25">
      <c r="A890" s="23" t="s">
        <v>2449</v>
      </c>
      <c r="B890" s="26">
        <v>41843.833333333336</v>
      </c>
      <c r="C890" s="16">
        <v>41844</v>
      </c>
    </row>
    <row r="891" spans="1:3" x14ac:dyDescent="0.25">
      <c r="A891" s="23" t="s">
        <v>921</v>
      </c>
      <c r="B891" s="26">
        <v>41843.833333333336</v>
      </c>
      <c r="C891" s="16">
        <v>41844</v>
      </c>
    </row>
    <row r="892" spans="1:3" x14ac:dyDescent="0.25">
      <c r="A892" s="23" t="s">
        <v>497</v>
      </c>
      <c r="B892" s="26"/>
      <c r="C892" s="16"/>
    </row>
    <row r="893" spans="1:3" x14ac:dyDescent="0.25">
      <c r="A893" s="23" t="s">
        <v>1309</v>
      </c>
      <c r="B893" s="26">
        <v>41721.833333333336</v>
      </c>
      <c r="C893" s="16">
        <v>41722</v>
      </c>
    </row>
    <row r="894" spans="1:3" x14ac:dyDescent="0.25">
      <c r="A894" s="23" t="s">
        <v>776</v>
      </c>
      <c r="B894" s="26">
        <v>41936.833333333336</v>
      </c>
      <c r="C894" s="16">
        <v>41937</v>
      </c>
    </row>
    <row r="895" spans="1:3" x14ac:dyDescent="0.25">
      <c r="A895" s="23" t="s">
        <v>2683</v>
      </c>
      <c r="B895" s="26">
        <v>41892.833333333336</v>
      </c>
      <c r="C895" s="16">
        <v>41893</v>
      </c>
    </row>
    <row r="896" spans="1:3" x14ac:dyDescent="0.25">
      <c r="A896" s="23" t="s">
        <v>915</v>
      </c>
      <c r="B896" s="26">
        <v>41926.833333333336</v>
      </c>
      <c r="C896" s="16">
        <v>41927</v>
      </c>
    </row>
    <row r="897" spans="1:3" x14ac:dyDescent="0.25">
      <c r="A897" s="23" t="s">
        <v>1163</v>
      </c>
      <c r="B897" s="26">
        <v>41753.833333333336</v>
      </c>
      <c r="C897" s="16">
        <v>41754</v>
      </c>
    </row>
    <row r="898" spans="1:3" x14ac:dyDescent="0.25">
      <c r="A898" s="23" t="s">
        <v>1330</v>
      </c>
      <c r="B898" s="26"/>
      <c r="C898" s="16"/>
    </row>
    <row r="899" spans="1:3" x14ac:dyDescent="0.25">
      <c r="A899" s="23" t="s">
        <v>3108</v>
      </c>
      <c r="B899" s="26">
        <v>41967.833333333336</v>
      </c>
      <c r="C899" s="16">
        <v>41968</v>
      </c>
    </row>
    <row r="900" spans="1:3" x14ac:dyDescent="0.25">
      <c r="A900" s="23" t="s">
        <v>3114</v>
      </c>
      <c r="B900" s="26">
        <v>41903.833333333336</v>
      </c>
      <c r="C900" s="16">
        <v>41904</v>
      </c>
    </row>
    <row r="901" spans="1:3" x14ac:dyDescent="0.25">
      <c r="A901" s="23" t="s">
        <v>2372</v>
      </c>
      <c r="B901" s="26"/>
      <c r="C901" s="16"/>
    </row>
    <row r="902" spans="1:3" x14ac:dyDescent="0.25">
      <c r="A902" s="23" t="s">
        <v>2036</v>
      </c>
      <c r="B902" s="26">
        <v>41844.833333333336</v>
      </c>
      <c r="C902" s="16">
        <v>41845</v>
      </c>
    </row>
    <row r="903" spans="1:3" x14ac:dyDescent="0.25">
      <c r="A903" s="23" t="s">
        <v>1134</v>
      </c>
      <c r="B903" s="26"/>
      <c r="C903" s="16"/>
    </row>
    <row r="904" spans="1:3" x14ac:dyDescent="0.25">
      <c r="A904" s="23" t="s">
        <v>601</v>
      </c>
      <c r="B904" s="26">
        <v>41952.833333333336</v>
      </c>
      <c r="C904" s="16">
        <v>41953</v>
      </c>
    </row>
    <row r="905" spans="1:3" x14ac:dyDescent="0.25">
      <c r="A905" s="23" t="s">
        <v>2545</v>
      </c>
      <c r="B905" s="26">
        <v>41724.833333333336</v>
      </c>
      <c r="C905" s="16">
        <v>41725</v>
      </c>
    </row>
    <row r="906" spans="1:3" x14ac:dyDescent="0.25">
      <c r="A906" s="23" t="s">
        <v>1460</v>
      </c>
      <c r="B906" s="26">
        <v>41661.833333333336</v>
      </c>
      <c r="C906" s="16">
        <v>41662</v>
      </c>
    </row>
    <row r="907" spans="1:3" x14ac:dyDescent="0.25">
      <c r="A907" s="23" t="s">
        <v>1162</v>
      </c>
      <c r="B907" s="26"/>
      <c r="C907" s="16"/>
    </row>
    <row r="908" spans="1:3" x14ac:dyDescent="0.25">
      <c r="A908" s="23" t="s">
        <v>2569</v>
      </c>
      <c r="B908" s="26">
        <v>41891.833333333336</v>
      </c>
      <c r="C908" s="16">
        <v>41892</v>
      </c>
    </row>
    <row r="909" spans="1:3" x14ac:dyDescent="0.25">
      <c r="A909" s="23" t="s">
        <v>3247</v>
      </c>
      <c r="B909" s="26">
        <v>41988.833333333336</v>
      </c>
      <c r="C909" s="16">
        <v>41989</v>
      </c>
    </row>
    <row r="910" spans="1:3" x14ac:dyDescent="0.25">
      <c r="A910" s="23" t="s">
        <v>1538</v>
      </c>
      <c r="B910" s="26">
        <v>41752.833333333336</v>
      </c>
      <c r="C910" s="16">
        <v>41753</v>
      </c>
    </row>
    <row r="911" spans="1:3" x14ac:dyDescent="0.25">
      <c r="A911" s="23" t="s">
        <v>1040</v>
      </c>
      <c r="B911" s="26">
        <v>41850.833333333336</v>
      </c>
      <c r="C911" s="16">
        <v>41851</v>
      </c>
    </row>
    <row r="912" spans="1:3" x14ac:dyDescent="0.25">
      <c r="A912" s="23" t="s">
        <v>2511</v>
      </c>
      <c r="B912" s="26">
        <v>42002.833333333336</v>
      </c>
      <c r="C912" s="16">
        <v>42003</v>
      </c>
    </row>
    <row r="913" spans="1:3" x14ac:dyDescent="0.25">
      <c r="A913" s="23" t="s">
        <v>3370</v>
      </c>
      <c r="B913" s="26">
        <v>41994.833333333336</v>
      </c>
      <c r="C913" s="16">
        <v>41995</v>
      </c>
    </row>
    <row r="914" spans="1:3" x14ac:dyDescent="0.25">
      <c r="A914" s="23" t="s">
        <v>2354</v>
      </c>
      <c r="B914" s="26">
        <v>41904.833333333336</v>
      </c>
      <c r="C914" s="16">
        <v>41905</v>
      </c>
    </row>
    <row r="915" spans="1:3" x14ac:dyDescent="0.25">
      <c r="A915" s="23" t="s">
        <v>775</v>
      </c>
      <c r="B915" s="26">
        <v>41805.833333333336</v>
      </c>
      <c r="C915" s="16">
        <v>41806</v>
      </c>
    </row>
    <row r="916" spans="1:3" x14ac:dyDescent="0.25">
      <c r="A916" s="23" t="s">
        <v>2277</v>
      </c>
      <c r="B916" s="26">
        <v>41718.833333333336</v>
      </c>
      <c r="C916" s="16">
        <v>41719</v>
      </c>
    </row>
    <row r="917" spans="1:3" x14ac:dyDescent="0.25">
      <c r="A917" s="23" t="s">
        <v>1494</v>
      </c>
      <c r="B917" s="26"/>
      <c r="C917" s="16"/>
    </row>
    <row r="918" spans="1:3" x14ac:dyDescent="0.25">
      <c r="A918" s="23" t="s">
        <v>491</v>
      </c>
      <c r="B918" s="26">
        <v>41860.833333333336</v>
      </c>
      <c r="C918" s="16">
        <v>41861</v>
      </c>
    </row>
    <row r="919" spans="1:3" x14ac:dyDescent="0.25">
      <c r="A919" s="23" t="s">
        <v>1365</v>
      </c>
      <c r="B919" s="26"/>
      <c r="C919" s="16"/>
    </row>
    <row r="920" spans="1:3" x14ac:dyDescent="0.25">
      <c r="A920" s="23" t="s">
        <v>2712</v>
      </c>
      <c r="B920" s="26">
        <v>41829.833333333336</v>
      </c>
      <c r="C920" s="16">
        <v>41830</v>
      </c>
    </row>
    <row r="921" spans="1:3" x14ac:dyDescent="0.25">
      <c r="A921" s="23" t="s">
        <v>3056</v>
      </c>
      <c r="B921" s="26">
        <v>41964.833333333336</v>
      </c>
      <c r="C921" s="16">
        <v>41965</v>
      </c>
    </row>
    <row r="922" spans="1:3" x14ac:dyDescent="0.25">
      <c r="A922" s="23" t="s">
        <v>2632</v>
      </c>
      <c r="B922" s="26">
        <v>41914.833333333336</v>
      </c>
      <c r="C922" s="16">
        <v>41915</v>
      </c>
    </row>
    <row r="923" spans="1:3" x14ac:dyDescent="0.25">
      <c r="A923" s="23" t="s">
        <v>2709</v>
      </c>
      <c r="B923" s="26">
        <v>41856.833333333336</v>
      </c>
      <c r="C923" s="16">
        <v>41857</v>
      </c>
    </row>
    <row r="924" spans="1:3" x14ac:dyDescent="0.25">
      <c r="A924" s="23" t="s">
        <v>3119</v>
      </c>
      <c r="B924" s="26">
        <v>41980.833333333336</v>
      </c>
      <c r="C924" s="16">
        <v>41981</v>
      </c>
    </row>
    <row r="925" spans="1:3" x14ac:dyDescent="0.25">
      <c r="A925" s="23" t="s">
        <v>1414</v>
      </c>
      <c r="B925" s="26"/>
      <c r="C925" s="16"/>
    </row>
    <row r="926" spans="1:3" x14ac:dyDescent="0.25">
      <c r="A926" s="23" t="s">
        <v>713</v>
      </c>
      <c r="B926" s="26">
        <v>41841.833333333336</v>
      </c>
      <c r="C926" s="16">
        <v>41842</v>
      </c>
    </row>
    <row r="927" spans="1:3" x14ac:dyDescent="0.25">
      <c r="A927" s="23" t="s">
        <v>1673</v>
      </c>
      <c r="B927" s="26">
        <v>41876.833333333336</v>
      </c>
      <c r="C927" s="16">
        <v>41877</v>
      </c>
    </row>
    <row r="928" spans="1:3" x14ac:dyDescent="0.25">
      <c r="A928" s="23" t="s">
        <v>3330</v>
      </c>
      <c r="B928" s="26">
        <v>41927.833333333336</v>
      </c>
      <c r="C928" s="16">
        <v>41928</v>
      </c>
    </row>
    <row r="929" spans="1:3" x14ac:dyDescent="0.25">
      <c r="A929" s="23" t="s">
        <v>1679</v>
      </c>
      <c r="B929" s="26"/>
      <c r="C929" s="16"/>
    </row>
    <row r="930" spans="1:3" x14ac:dyDescent="0.25">
      <c r="A930" s="23" t="s">
        <v>3105</v>
      </c>
      <c r="B930" s="26">
        <v>41973.833333333336</v>
      </c>
      <c r="C930" s="16">
        <v>41974</v>
      </c>
    </row>
    <row r="931" spans="1:3" x14ac:dyDescent="0.25">
      <c r="A931" s="23" t="s">
        <v>2744</v>
      </c>
      <c r="B931" s="26">
        <v>41756.833333333336</v>
      </c>
      <c r="C931" s="16">
        <v>41757</v>
      </c>
    </row>
    <row r="932" spans="1:3" x14ac:dyDescent="0.25">
      <c r="A932" s="23" t="s">
        <v>2928</v>
      </c>
      <c r="B932" s="26">
        <v>41941.833333333336</v>
      </c>
      <c r="C932" s="16">
        <v>41942</v>
      </c>
    </row>
    <row r="933" spans="1:3" x14ac:dyDescent="0.25">
      <c r="A933" s="23" t="s">
        <v>1576</v>
      </c>
      <c r="B933" s="26">
        <v>41661.833333333336</v>
      </c>
      <c r="C933" s="16">
        <v>41662</v>
      </c>
    </row>
    <row r="934" spans="1:3" x14ac:dyDescent="0.25">
      <c r="A934" s="23" t="s">
        <v>2441</v>
      </c>
      <c r="B934" s="26">
        <v>41820.833333333336</v>
      </c>
      <c r="C934" s="16">
        <v>41821</v>
      </c>
    </row>
    <row r="935" spans="1:3" x14ac:dyDescent="0.25">
      <c r="A935" s="23" t="s">
        <v>3358</v>
      </c>
      <c r="B935" s="26">
        <v>41983.833333333336</v>
      </c>
      <c r="C935" s="16">
        <v>41984</v>
      </c>
    </row>
    <row r="936" spans="1:3" x14ac:dyDescent="0.25">
      <c r="A936" s="23" t="s">
        <v>1374</v>
      </c>
      <c r="B936" s="26">
        <v>41742.833333333336</v>
      </c>
      <c r="C936" s="16">
        <v>41743</v>
      </c>
    </row>
    <row r="937" spans="1:3" x14ac:dyDescent="0.25">
      <c r="A937" s="23" t="s">
        <v>2033</v>
      </c>
      <c r="B937" s="26">
        <v>41893.833333333336</v>
      </c>
      <c r="C937" s="16">
        <v>41894</v>
      </c>
    </row>
    <row r="938" spans="1:3" x14ac:dyDescent="0.25">
      <c r="A938" s="23" t="s">
        <v>2783</v>
      </c>
      <c r="B938" s="26">
        <v>41903.833333333336</v>
      </c>
      <c r="C938" s="16">
        <v>41904</v>
      </c>
    </row>
    <row r="939" spans="1:3" x14ac:dyDescent="0.25">
      <c r="A939" s="23" t="s">
        <v>3101</v>
      </c>
      <c r="B939" s="26">
        <v>41983.833333333336</v>
      </c>
      <c r="C939" s="16">
        <v>41984</v>
      </c>
    </row>
    <row r="940" spans="1:3" x14ac:dyDescent="0.25">
      <c r="A940" s="23" t="s">
        <v>3265</v>
      </c>
      <c r="B940" s="26">
        <v>41913.833333333336</v>
      </c>
      <c r="C940" s="16">
        <v>41914</v>
      </c>
    </row>
    <row r="941" spans="1:3" x14ac:dyDescent="0.25">
      <c r="A941" s="23" t="s">
        <v>895</v>
      </c>
      <c r="B941" s="26"/>
      <c r="C941" s="16"/>
    </row>
    <row r="942" spans="1:3" x14ac:dyDescent="0.25">
      <c r="A942" s="23" t="s">
        <v>848</v>
      </c>
      <c r="B942" s="26">
        <v>41942.833333333336</v>
      </c>
      <c r="C942" s="16">
        <v>41943</v>
      </c>
    </row>
    <row r="943" spans="1:3" x14ac:dyDescent="0.25">
      <c r="A943" s="23" t="s">
        <v>2830</v>
      </c>
      <c r="B943" s="26">
        <v>41815.833333333336</v>
      </c>
      <c r="C943" s="16">
        <v>41816</v>
      </c>
    </row>
    <row r="944" spans="1:3" x14ac:dyDescent="0.25">
      <c r="A944" s="23" t="s">
        <v>904</v>
      </c>
      <c r="B944" s="26">
        <v>41850.833333333336</v>
      </c>
      <c r="C944" s="16">
        <v>41851</v>
      </c>
    </row>
    <row r="945" spans="1:3" x14ac:dyDescent="0.25">
      <c r="A945" s="23" t="s">
        <v>2570</v>
      </c>
      <c r="B945" s="26">
        <v>41960.833333333336</v>
      </c>
      <c r="C945" s="16">
        <v>41961</v>
      </c>
    </row>
    <row r="946" spans="1:3" x14ac:dyDescent="0.25">
      <c r="A946" s="23" t="s">
        <v>2485</v>
      </c>
      <c r="B946" s="26">
        <v>41869.833333333336</v>
      </c>
      <c r="C946" s="16">
        <v>41870</v>
      </c>
    </row>
    <row r="947" spans="1:3" x14ac:dyDescent="0.25">
      <c r="A947" s="23" t="s">
        <v>771</v>
      </c>
      <c r="B947" s="26">
        <v>41826.833333333336</v>
      </c>
      <c r="C947" s="16">
        <v>41827</v>
      </c>
    </row>
    <row r="948" spans="1:3" x14ac:dyDescent="0.25">
      <c r="A948" s="23" t="s">
        <v>2965</v>
      </c>
      <c r="B948" s="26">
        <v>41972.833333333336</v>
      </c>
      <c r="C948" s="16">
        <v>41973</v>
      </c>
    </row>
    <row r="949" spans="1:3" x14ac:dyDescent="0.25">
      <c r="A949" s="23" t="s">
        <v>1595</v>
      </c>
      <c r="B949" s="26">
        <v>41737.833333333336</v>
      </c>
      <c r="C949" s="16">
        <v>41738</v>
      </c>
    </row>
    <row r="950" spans="1:3" x14ac:dyDescent="0.25">
      <c r="A950" s="23" t="s">
        <v>1825</v>
      </c>
      <c r="B950" s="26">
        <v>41913.833333333336</v>
      </c>
      <c r="C950" s="16">
        <v>41914</v>
      </c>
    </row>
    <row r="951" spans="1:3" x14ac:dyDescent="0.25">
      <c r="A951" s="23" t="s">
        <v>462</v>
      </c>
      <c r="B951" s="26">
        <v>41840.833333333336</v>
      </c>
      <c r="C951" s="16">
        <v>41841</v>
      </c>
    </row>
    <row r="952" spans="1:3" x14ac:dyDescent="0.25">
      <c r="A952" s="23" t="s">
        <v>689</v>
      </c>
      <c r="B952" s="26">
        <v>41847.833333333336</v>
      </c>
      <c r="C952" s="16">
        <v>41848</v>
      </c>
    </row>
    <row r="953" spans="1:3" x14ac:dyDescent="0.25">
      <c r="A953" s="23" t="s">
        <v>2531</v>
      </c>
      <c r="B953" s="26">
        <v>41842.833333333336</v>
      </c>
      <c r="C953" s="16">
        <v>41843</v>
      </c>
    </row>
    <row r="954" spans="1:3" x14ac:dyDescent="0.25">
      <c r="A954" s="23" t="s">
        <v>1567</v>
      </c>
      <c r="B954" s="26">
        <v>41785.833333333336</v>
      </c>
      <c r="C954" s="16">
        <v>41786</v>
      </c>
    </row>
    <row r="955" spans="1:3" x14ac:dyDescent="0.25">
      <c r="A955" s="23" t="s">
        <v>2480</v>
      </c>
      <c r="B955" s="26">
        <v>41886.833333333336</v>
      </c>
      <c r="C955" s="16">
        <v>41887</v>
      </c>
    </row>
    <row r="956" spans="1:3" x14ac:dyDescent="0.25">
      <c r="A956" s="23" t="s">
        <v>1935</v>
      </c>
      <c r="B956" s="26">
        <v>41935.833333333336</v>
      </c>
      <c r="C956" s="16">
        <v>41936</v>
      </c>
    </row>
    <row r="957" spans="1:3" x14ac:dyDescent="0.25">
      <c r="A957" s="23" t="s">
        <v>1565</v>
      </c>
      <c r="B957" s="26"/>
      <c r="C957" s="16"/>
    </row>
    <row r="958" spans="1:3" x14ac:dyDescent="0.25">
      <c r="A958" s="23" t="s">
        <v>2589</v>
      </c>
      <c r="B958" s="26">
        <v>41942.833333333336</v>
      </c>
      <c r="C958" s="16">
        <v>41943</v>
      </c>
    </row>
    <row r="959" spans="1:3" x14ac:dyDescent="0.25">
      <c r="A959" s="23" t="s">
        <v>2200</v>
      </c>
      <c r="B959" s="26">
        <v>41918.833333333336</v>
      </c>
      <c r="C959" s="16">
        <v>41919</v>
      </c>
    </row>
    <row r="960" spans="1:3" x14ac:dyDescent="0.25">
      <c r="A960" s="23" t="s">
        <v>2772</v>
      </c>
      <c r="B960" s="26"/>
      <c r="C960" s="16"/>
    </row>
    <row r="961" spans="1:3" x14ac:dyDescent="0.25">
      <c r="A961" s="23" t="s">
        <v>683</v>
      </c>
      <c r="B961" s="26">
        <v>42003.833333333336</v>
      </c>
      <c r="C961" s="16">
        <v>42004</v>
      </c>
    </row>
    <row r="962" spans="1:3" x14ac:dyDescent="0.25">
      <c r="A962" s="23" t="s">
        <v>2373</v>
      </c>
      <c r="B962" s="26">
        <v>41716.833333333336</v>
      </c>
      <c r="C962" s="16">
        <v>41717</v>
      </c>
    </row>
    <row r="963" spans="1:3" x14ac:dyDescent="0.25">
      <c r="A963" s="23" t="s">
        <v>3168</v>
      </c>
      <c r="B963" s="26">
        <v>42002.833333333336</v>
      </c>
      <c r="C963" s="16">
        <v>42003</v>
      </c>
    </row>
    <row r="964" spans="1:3" x14ac:dyDescent="0.25">
      <c r="A964" s="23" t="s">
        <v>1977</v>
      </c>
      <c r="B964" s="26"/>
      <c r="C964" s="16"/>
    </row>
    <row r="965" spans="1:3" x14ac:dyDescent="0.25">
      <c r="A965" s="23" t="s">
        <v>2935</v>
      </c>
      <c r="B965" s="26">
        <v>41918.833333333336</v>
      </c>
      <c r="C965" s="16">
        <v>41919</v>
      </c>
    </row>
    <row r="966" spans="1:3" x14ac:dyDescent="0.25">
      <c r="A966" s="23" t="s">
        <v>2413</v>
      </c>
      <c r="B966" s="26">
        <v>41942.833333333336</v>
      </c>
      <c r="C966" s="16">
        <v>41943</v>
      </c>
    </row>
    <row r="967" spans="1:3" x14ac:dyDescent="0.25">
      <c r="A967" s="23" t="s">
        <v>1070</v>
      </c>
      <c r="B967" s="26"/>
      <c r="C967" s="16"/>
    </row>
    <row r="968" spans="1:3" x14ac:dyDescent="0.25">
      <c r="A968" s="23" t="s">
        <v>3292</v>
      </c>
      <c r="B968" s="26">
        <v>41952.833333333336</v>
      </c>
      <c r="C968" s="16">
        <v>41953</v>
      </c>
    </row>
    <row r="969" spans="1:3" x14ac:dyDescent="0.25">
      <c r="A969" s="23" t="s">
        <v>1647</v>
      </c>
      <c r="B969" s="26">
        <v>41753.833333333336</v>
      </c>
      <c r="C969" s="16">
        <v>41754</v>
      </c>
    </row>
    <row r="970" spans="1:3" x14ac:dyDescent="0.25">
      <c r="A970" s="23" t="s">
        <v>3099</v>
      </c>
      <c r="B970" s="26">
        <v>41956.833333333336</v>
      </c>
      <c r="C970" s="16">
        <v>41957</v>
      </c>
    </row>
    <row r="971" spans="1:3" x14ac:dyDescent="0.25">
      <c r="A971" s="23" t="s">
        <v>1917</v>
      </c>
      <c r="B971" s="26">
        <v>41855.833333333336</v>
      </c>
      <c r="C971" s="16">
        <v>41856</v>
      </c>
    </row>
    <row r="972" spans="1:3" x14ac:dyDescent="0.25">
      <c r="A972" s="23" t="s">
        <v>2486</v>
      </c>
      <c r="B972" s="26"/>
      <c r="C972" s="16"/>
    </row>
    <row r="973" spans="1:3" x14ac:dyDescent="0.25">
      <c r="A973" s="23" t="s">
        <v>2102</v>
      </c>
      <c r="B973" s="26">
        <v>41879.833333333336</v>
      </c>
      <c r="C973" s="16">
        <v>41880</v>
      </c>
    </row>
    <row r="974" spans="1:3" x14ac:dyDescent="0.25">
      <c r="A974" s="23" t="s">
        <v>3384</v>
      </c>
      <c r="B974" s="26">
        <v>41941.833333333336</v>
      </c>
      <c r="C974" s="16">
        <v>41942</v>
      </c>
    </row>
    <row r="975" spans="1:3" x14ac:dyDescent="0.25">
      <c r="A975" s="23" t="s">
        <v>3336</v>
      </c>
      <c r="B975" s="26">
        <v>41934.833333333336</v>
      </c>
      <c r="C975" s="16">
        <v>41935</v>
      </c>
    </row>
    <row r="976" spans="1:3" x14ac:dyDescent="0.25">
      <c r="A976" s="23" t="s">
        <v>1410</v>
      </c>
      <c r="B976" s="26"/>
      <c r="C976" s="16"/>
    </row>
    <row r="977" spans="1:3" x14ac:dyDescent="0.25">
      <c r="A977" s="23" t="s">
        <v>631</v>
      </c>
      <c r="B977" s="26">
        <v>41875.833333333336</v>
      </c>
      <c r="C977" s="16">
        <v>41876</v>
      </c>
    </row>
    <row r="978" spans="1:3" x14ac:dyDescent="0.25">
      <c r="A978" s="23" t="s">
        <v>1277</v>
      </c>
      <c r="B978" s="26">
        <v>41744.833333333336</v>
      </c>
      <c r="C978" s="16">
        <v>41745</v>
      </c>
    </row>
    <row r="979" spans="1:3" x14ac:dyDescent="0.25">
      <c r="A979" s="23" t="s">
        <v>3161</v>
      </c>
      <c r="B979" s="26">
        <v>41934.833333333336</v>
      </c>
      <c r="C979" s="16">
        <v>41935</v>
      </c>
    </row>
    <row r="980" spans="1:3" x14ac:dyDescent="0.25">
      <c r="A980" s="23" t="s">
        <v>3196</v>
      </c>
      <c r="B980" s="26">
        <v>41932.833333333336</v>
      </c>
      <c r="C980" s="16">
        <v>41933</v>
      </c>
    </row>
    <row r="981" spans="1:3" x14ac:dyDescent="0.25">
      <c r="A981" s="23" t="s">
        <v>3483</v>
      </c>
      <c r="B981" s="26">
        <v>41778.833333333336</v>
      </c>
      <c r="C981" s="16">
        <v>41779</v>
      </c>
    </row>
    <row r="982" spans="1:3" x14ac:dyDescent="0.25">
      <c r="A982" s="23" t="s">
        <v>2256</v>
      </c>
      <c r="B982" s="26">
        <v>41941.833333333336</v>
      </c>
      <c r="C982" s="16">
        <v>41942</v>
      </c>
    </row>
    <row r="983" spans="1:3" x14ac:dyDescent="0.25">
      <c r="A983" s="23" t="s">
        <v>3464</v>
      </c>
      <c r="B983" s="26">
        <v>41959.875</v>
      </c>
      <c r="C983" s="16">
        <v>41960</v>
      </c>
    </row>
    <row r="984" spans="1:3" x14ac:dyDescent="0.25">
      <c r="A984" s="23" t="s">
        <v>1994</v>
      </c>
      <c r="B984" s="26">
        <v>41906.833333333336</v>
      </c>
      <c r="C984" s="16">
        <v>41907</v>
      </c>
    </row>
    <row r="985" spans="1:3" x14ac:dyDescent="0.25">
      <c r="A985" s="23" t="s">
        <v>979</v>
      </c>
      <c r="B985" s="26">
        <v>41865.833333333336</v>
      </c>
      <c r="C985" s="16">
        <v>41866</v>
      </c>
    </row>
    <row r="986" spans="1:3" x14ac:dyDescent="0.25">
      <c r="A986" s="23" t="s">
        <v>3133</v>
      </c>
      <c r="B986" s="26">
        <v>41924.833333333336</v>
      </c>
      <c r="C986" s="16">
        <v>41925</v>
      </c>
    </row>
    <row r="987" spans="1:3" x14ac:dyDescent="0.25">
      <c r="A987" s="23" t="s">
        <v>933</v>
      </c>
      <c r="B987" s="26">
        <v>41848.833333333336</v>
      </c>
      <c r="C987" s="16">
        <v>41849</v>
      </c>
    </row>
    <row r="988" spans="1:3" x14ac:dyDescent="0.25">
      <c r="A988" s="23" t="s">
        <v>833</v>
      </c>
      <c r="B988" s="26">
        <v>41911.833333333336</v>
      </c>
      <c r="C988" s="16">
        <v>41912</v>
      </c>
    </row>
    <row r="989" spans="1:3" x14ac:dyDescent="0.25">
      <c r="A989" s="23" t="s">
        <v>3485</v>
      </c>
      <c r="B989" s="26">
        <v>41953.833333333336</v>
      </c>
      <c r="C989" s="16">
        <v>41954</v>
      </c>
    </row>
    <row r="990" spans="1:3" x14ac:dyDescent="0.25">
      <c r="A990" s="23" t="s">
        <v>1478</v>
      </c>
      <c r="B990" s="26"/>
      <c r="C990" s="16"/>
    </row>
    <row r="991" spans="1:3" x14ac:dyDescent="0.25">
      <c r="A991" s="23" t="s">
        <v>1515</v>
      </c>
      <c r="B991" s="26"/>
      <c r="C991" s="16"/>
    </row>
    <row r="992" spans="1:3" x14ac:dyDescent="0.25">
      <c r="A992" s="23" t="s">
        <v>962</v>
      </c>
      <c r="B992" s="26"/>
      <c r="C992" s="16"/>
    </row>
    <row r="993" spans="1:3" x14ac:dyDescent="0.25">
      <c r="A993" s="23" t="s">
        <v>2206</v>
      </c>
      <c r="B993" s="26">
        <v>41906.833333333336</v>
      </c>
      <c r="C993" s="16">
        <v>41907</v>
      </c>
    </row>
    <row r="994" spans="1:3" x14ac:dyDescent="0.25">
      <c r="A994" s="23" t="s">
        <v>1449</v>
      </c>
      <c r="B994" s="26">
        <v>41868.833333333336</v>
      </c>
      <c r="C994" s="16">
        <v>41869</v>
      </c>
    </row>
    <row r="995" spans="1:3" x14ac:dyDescent="0.25">
      <c r="A995" s="23" t="s">
        <v>756</v>
      </c>
      <c r="B995" s="26">
        <v>41865.833333333336</v>
      </c>
      <c r="C995" s="16">
        <v>41866</v>
      </c>
    </row>
    <row r="996" spans="1:3" x14ac:dyDescent="0.25">
      <c r="A996" s="23" t="s">
        <v>3273</v>
      </c>
      <c r="B996" s="26">
        <v>41948.833333333336</v>
      </c>
      <c r="C996" s="16">
        <v>41949</v>
      </c>
    </row>
    <row r="997" spans="1:3" x14ac:dyDescent="0.25">
      <c r="A997" s="23" t="s">
        <v>1250</v>
      </c>
      <c r="B997" s="26">
        <v>41771.833333333336</v>
      </c>
      <c r="C997" s="16">
        <v>41772</v>
      </c>
    </row>
    <row r="998" spans="1:3" x14ac:dyDescent="0.25">
      <c r="A998" s="23" t="s">
        <v>3212</v>
      </c>
      <c r="B998" s="26">
        <v>41955.833333333336</v>
      </c>
      <c r="C998" s="16">
        <v>41956</v>
      </c>
    </row>
    <row r="999" spans="1:3" x14ac:dyDescent="0.25">
      <c r="A999" s="23" t="s">
        <v>2097</v>
      </c>
      <c r="B999" s="26">
        <v>42003.833333333336</v>
      </c>
      <c r="C999" s="16">
        <v>42004</v>
      </c>
    </row>
    <row r="1000" spans="1:3" x14ac:dyDescent="0.25">
      <c r="A1000" s="23" t="s">
        <v>3213</v>
      </c>
      <c r="B1000" s="26">
        <v>41946.833333333336</v>
      </c>
      <c r="C1000" s="16">
        <v>41947</v>
      </c>
    </row>
    <row r="1001" spans="1:3" x14ac:dyDescent="0.25">
      <c r="A1001" s="23" t="s">
        <v>2732</v>
      </c>
      <c r="B1001" s="26">
        <v>41921.833333333336</v>
      </c>
      <c r="C1001" s="16">
        <v>41922</v>
      </c>
    </row>
    <row r="1002" spans="1:3" x14ac:dyDescent="0.25">
      <c r="A1002" s="23" t="s">
        <v>1545</v>
      </c>
      <c r="B1002" s="26"/>
      <c r="C1002" s="16"/>
    </row>
    <row r="1003" spans="1:3" x14ac:dyDescent="0.25">
      <c r="A1003" s="23" t="s">
        <v>2659</v>
      </c>
      <c r="B1003" s="26"/>
      <c r="C1003" s="16"/>
    </row>
    <row r="1004" spans="1:3" x14ac:dyDescent="0.25">
      <c r="A1004" s="23" t="s">
        <v>3342</v>
      </c>
      <c r="B1004" s="26">
        <v>41942.833333333336</v>
      </c>
      <c r="C1004" s="16">
        <v>41943</v>
      </c>
    </row>
    <row r="1005" spans="1:3" x14ac:dyDescent="0.25">
      <c r="A1005" s="23" t="s">
        <v>407</v>
      </c>
      <c r="B1005" s="26">
        <v>41881.833333333336</v>
      </c>
      <c r="C1005" s="16">
        <v>41882</v>
      </c>
    </row>
    <row r="1006" spans="1:3" x14ac:dyDescent="0.25">
      <c r="A1006" s="23" t="s">
        <v>2537</v>
      </c>
      <c r="B1006" s="26">
        <v>41820.833333333336</v>
      </c>
      <c r="C1006" s="16">
        <v>41821</v>
      </c>
    </row>
    <row r="1007" spans="1:3" x14ac:dyDescent="0.25">
      <c r="A1007" s="23" t="s">
        <v>3338</v>
      </c>
      <c r="B1007" s="26">
        <v>41982.833333333336</v>
      </c>
      <c r="C1007" s="16">
        <v>41983</v>
      </c>
    </row>
    <row r="1008" spans="1:3" x14ac:dyDescent="0.25">
      <c r="A1008" s="23" t="s">
        <v>1408</v>
      </c>
      <c r="B1008" s="26">
        <v>41812.833333333336</v>
      </c>
      <c r="C1008" s="16">
        <v>41813</v>
      </c>
    </row>
    <row r="1009" spans="1:3" x14ac:dyDescent="0.25">
      <c r="A1009" s="23" t="s">
        <v>2150</v>
      </c>
      <c r="B1009" s="26">
        <v>41911.833333333336</v>
      </c>
      <c r="C1009" s="16">
        <v>41912</v>
      </c>
    </row>
    <row r="1010" spans="1:3" x14ac:dyDescent="0.25">
      <c r="A1010" s="23" t="s">
        <v>2295</v>
      </c>
      <c r="B1010" s="26">
        <v>41903.833333333336</v>
      </c>
      <c r="C1010" s="16">
        <v>41904</v>
      </c>
    </row>
    <row r="1011" spans="1:3" x14ac:dyDescent="0.25">
      <c r="A1011" s="23" t="s">
        <v>3478</v>
      </c>
      <c r="B1011" s="26">
        <v>41959.833333333336</v>
      </c>
      <c r="C1011" s="16">
        <v>41960</v>
      </c>
    </row>
    <row r="1012" spans="1:3" x14ac:dyDescent="0.25">
      <c r="A1012" s="23" t="s">
        <v>3024</v>
      </c>
      <c r="B1012" s="26">
        <v>41983.833333333336</v>
      </c>
      <c r="C1012" s="16">
        <v>41984</v>
      </c>
    </row>
    <row r="1013" spans="1:3" x14ac:dyDescent="0.25">
      <c r="A1013" s="23" t="s">
        <v>3536</v>
      </c>
      <c r="B1013" s="26">
        <v>41927.833333333336</v>
      </c>
      <c r="C1013" s="16">
        <v>41928</v>
      </c>
    </row>
    <row r="1014" spans="1:3" x14ac:dyDescent="0.25">
      <c r="A1014" s="23" t="s">
        <v>2706</v>
      </c>
      <c r="B1014" s="26">
        <v>41879.833333333336</v>
      </c>
      <c r="C1014" s="16">
        <v>41880</v>
      </c>
    </row>
    <row r="1015" spans="1:3" x14ac:dyDescent="0.25">
      <c r="A1015" s="23" t="s">
        <v>1911</v>
      </c>
      <c r="B1015" s="26">
        <v>41911.833333333336</v>
      </c>
      <c r="C1015" s="16">
        <v>41912</v>
      </c>
    </row>
    <row r="1016" spans="1:3" x14ac:dyDescent="0.25">
      <c r="A1016" s="23" t="s">
        <v>800</v>
      </c>
      <c r="B1016" s="26">
        <v>41970.833333333336</v>
      </c>
      <c r="C1016" s="16">
        <v>41971</v>
      </c>
    </row>
    <row r="1017" spans="1:3" x14ac:dyDescent="0.25">
      <c r="A1017" s="23" t="s">
        <v>2823</v>
      </c>
      <c r="B1017" s="26">
        <v>41960.833333333336</v>
      </c>
      <c r="C1017" s="16">
        <v>41961</v>
      </c>
    </row>
    <row r="1018" spans="1:3" x14ac:dyDescent="0.25">
      <c r="A1018" s="23" t="s">
        <v>1246</v>
      </c>
      <c r="B1018" s="26"/>
      <c r="C1018" s="16"/>
    </row>
    <row r="1019" spans="1:3" x14ac:dyDescent="0.25">
      <c r="A1019" s="23" t="s">
        <v>3376</v>
      </c>
      <c r="B1019" s="26">
        <v>41972.833333333336</v>
      </c>
      <c r="C1019" s="16">
        <v>41973</v>
      </c>
    </row>
    <row r="1020" spans="1:3" x14ac:dyDescent="0.25">
      <c r="A1020" s="23" t="s">
        <v>2788</v>
      </c>
      <c r="B1020" s="26">
        <v>41927.833333333336</v>
      </c>
      <c r="C1020" s="16">
        <v>41928</v>
      </c>
    </row>
    <row r="1021" spans="1:3" x14ac:dyDescent="0.25">
      <c r="A1021" s="23" t="s">
        <v>1423</v>
      </c>
      <c r="B1021" s="26">
        <v>41737.833333333336</v>
      </c>
      <c r="C1021" s="16">
        <v>41738</v>
      </c>
    </row>
    <row r="1022" spans="1:3" x14ac:dyDescent="0.25">
      <c r="A1022" s="23" t="s">
        <v>2790</v>
      </c>
      <c r="B1022" s="26">
        <v>41891.833333333336</v>
      </c>
      <c r="C1022" s="16">
        <v>41892</v>
      </c>
    </row>
    <row r="1023" spans="1:3" x14ac:dyDescent="0.25">
      <c r="A1023" s="23" t="s">
        <v>1871</v>
      </c>
      <c r="B1023" s="26">
        <v>41714.833333333336</v>
      </c>
      <c r="C1023" s="16">
        <v>41715</v>
      </c>
    </row>
    <row r="1024" spans="1:3" x14ac:dyDescent="0.25">
      <c r="A1024" s="23" t="s">
        <v>599</v>
      </c>
      <c r="B1024" s="26">
        <v>41878.833333333336</v>
      </c>
      <c r="C1024" s="16">
        <v>41879</v>
      </c>
    </row>
    <row r="1025" spans="1:3" x14ac:dyDescent="0.25">
      <c r="A1025" s="23" t="s">
        <v>2633</v>
      </c>
      <c r="B1025" s="26">
        <v>41969.833333333336</v>
      </c>
      <c r="C1025" s="16">
        <v>41970</v>
      </c>
    </row>
    <row r="1026" spans="1:3" x14ac:dyDescent="0.25">
      <c r="A1026" s="23" t="s">
        <v>2753</v>
      </c>
      <c r="B1026" s="26">
        <v>41897.833333333336</v>
      </c>
      <c r="C1026" s="16">
        <v>41898</v>
      </c>
    </row>
    <row r="1027" spans="1:3" x14ac:dyDescent="0.25">
      <c r="A1027" s="23" t="s">
        <v>2186</v>
      </c>
      <c r="B1027" s="26">
        <v>41903.833333333336</v>
      </c>
      <c r="C1027" s="16">
        <v>41904</v>
      </c>
    </row>
    <row r="1028" spans="1:3" x14ac:dyDescent="0.25">
      <c r="A1028" s="23" t="s">
        <v>1751</v>
      </c>
      <c r="B1028" s="26">
        <v>41925.833333333336</v>
      </c>
      <c r="C1028" s="16">
        <v>41926</v>
      </c>
    </row>
    <row r="1029" spans="1:3" x14ac:dyDescent="0.25">
      <c r="A1029" s="23" t="s">
        <v>1601</v>
      </c>
      <c r="B1029" s="26"/>
      <c r="C1029" s="16"/>
    </row>
    <row r="1030" spans="1:3" x14ac:dyDescent="0.25">
      <c r="A1030" s="23" t="s">
        <v>2180</v>
      </c>
      <c r="B1030" s="26">
        <v>41877.833333333336</v>
      </c>
      <c r="C1030" s="16">
        <v>41878</v>
      </c>
    </row>
    <row r="1031" spans="1:3" x14ac:dyDescent="0.25">
      <c r="A1031" s="23" t="s">
        <v>3100</v>
      </c>
      <c r="B1031" s="26">
        <v>41920.833333333336</v>
      </c>
      <c r="C1031" s="16">
        <v>41921</v>
      </c>
    </row>
    <row r="1032" spans="1:3" x14ac:dyDescent="0.25">
      <c r="A1032" s="23" t="s">
        <v>909</v>
      </c>
      <c r="B1032" s="26">
        <v>41809.833333333336</v>
      </c>
      <c r="C1032" s="16">
        <v>41810</v>
      </c>
    </row>
    <row r="1033" spans="1:3" x14ac:dyDescent="0.25">
      <c r="A1033" s="23" t="s">
        <v>2386</v>
      </c>
      <c r="B1033" s="26"/>
      <c r="C1033" s="16"/>
    </row>
    <row r="1034" spans="1:3" x14ac:dyDescent="0.25">
      <c r="A1034" s="23" t="s">
        <v>2368</v>
      </c>
      <c r="B1034" s="26">
        <v>41787.833333333336</v>
      </c>
      <c r="C1034" s="16">
        <v>41788</v>
      </c>
    </row>
    <row r="1035" spans="1:3" x14ac:dyDescent="0.25">
      <c r="A1035" s="23" t="s">
        <v>1996</v>
      </c>
      <c r="B1035" s="26"/>
      <c r="C1035" s="16"/>
    </row>
    <row r="1036" spans="1:3" x14ac:dyDescent="0.25">
      <c r="A1036" s="23" t="s">
        <v>1377</v>
      </c>
      <c r="B1036" s="26"/>
      <c r="C1036" s="16"/>
    </row>
    <row r="1037" spans="1:3" x14ac:dyDescent="0.25">
      <c r="A1037" s="23" t="s">
        <v>1292</v>
      </c>
      <c r="B1037" s="26">
        <v>41682.833333333336</v>
      </c>
      <c r="C1037" s="16">
        <v>41683</v>
      </c>
    </row>
    <row r="1038" spans="1:3" x14ac:dyDescent="0.25">
      <c r="A1038" s="23" t="s">
        <v>2699</v>
      </c>
      <c r="B1038" s="26">
        <v>41890.833333333336</v>
      </c>
      <c r="C1038" s="16">
        <v>41891</v>
      </c>
    </row>
    <row r="1039" spans="1:3" x14ac:dyDescent="0.25">
      <c r="A1039" s="23" t="s">
        <v>2365</v>
      </c>
      <c r="B1039" s="26">
        <v>41991.833333333336</v>
      </c>
      <c r="C1039" s="16">
        <v>41992</v>
      </c>
    </row>
    <row r="1040" spans="1:3" x14ac:dyDescent="0.25">
      <c r="A1040" s="23" t="s">
        <v>2460</v>
      </c>
      <c r="B1040" s="26">
        <v>41770.833333333336</v>
      </c>
      <c r="C1040" s="16">
        <v>41771</v>
      </c>
    </row>
    <row r="1041" spans="1:3" x14ac:dyDescent="0.25">
      <c r="A1041" s="23" t="s">
        <v>2607</v>
      </c>
      <c r="B1041" s="26">
        <v>41886.833333333336</v>
      </c>
      <c r="C1041" s="16">
        <v>41887</v>
      </c>
    </row>
    <row r="1042" spans="1:3" x14ac:dyDescent="0.25">
      <c r="A1042" s="23" t="s">
        <v>2041</v>
      </c>
      <c r="B1042" s="26">
        <v>41912.833333333336</v>
      </c>
      <c r="C1042" s="16">
        <v>41913</v>
      </c>
    </row>
    <row r="1043" spans="1:3" x14ac:dyDescent="0.25">
      <c r="A1043" s="23" t="s">
        <v>1355</v>
      </c>
      <c r="B1043" s="26"/>
      <c r="C1043" s="16"/>
    </row>
    <row r="1044" spans="1:3" x14ac:dyDescent="0.25">
      <c r="A1044" s="23" t="s">
        <v>2621</v>
      </c>
      <c r="B1044" s="26">
        <v>41927.833333333336</v>
      </c>
      <c r="C1044" s="16">
        <v>41928</v>
      </c>
    </row>
    <row r="1045" spans="1:3" x14ac:dyDescent="0.25">
      <c r="A1045" s="23" t="s">
        <v>1881</v>
      </c>
      <c r="B1045" s="26">
        <v>41928.833333333336</v>
      </c>
      <c r="C1045" s="16">
        <v>41929</v>
      </c>
    </row>
    <row r="1046" spans="1:3" x14ac:dyDescent="0.25">
      <c r="A1046" s="23" t="s">
        <v>2812</v>
      </c>
      <c r="B1046" s="26">
        <v>41941.833333333336</v>
      </c>
      <c r="C1046" s="16">
        <v>41942</v>
      </c>
    </row>
    <row r="1047" spans="1:3" x14ac:dyDescent="0.25">
      <c r="A1047" s="23" t="s">
        <v>736</v>
      </c>
      <c r="B1047" s="26">
        <v>41911.833333333336</v>
      </c>
      <c r="C1047" s="16">
        <v>41912</v>
      </c>
    </row>
    <row r="1048" spans="1:3" x14ac:dyDescent="0.25">
      <c r="A1048" s="23" t="s">
        <v>935</v>
      </c>
      <c r="B1048" s="26">
        <v>41836.833333333336</v>
      </c>
      <c r="C1048" s="16">
        <v>41837</v>
      </c>
    </row>
    <row r="1049" spans="1:3" x14ac:dyDescent="0.25">
      <c r="A1049" s="23" t="s">
        <v>1836</v>
      </c>
      <c r="B1049" s="26">
        <v>41948.833333333336</v>
      </c>
      <c r="C1049" s="16">
        <v>41949</v>
      </c>
    </row>
    <row r="1050" spans="1:3" x14ac:dyDescent="0.25">
      <c r="A1050" s="23" t="s">
        <v>2853</v>
      </c>
      <c r="B1050" s="26">
        <v>41862.833333333336</v>
      </c>
      <c r="C1050" s="16">
        <v>41863</v>
      </c>
    </row>
    <row r="1051" spans="1:3" x14ac:dyDescent="0.25">
      <c r="A1051" s="23" t="s">
        <v>1656</v>
      </c>
      <c r="B1051" s="26">
        <v>41787.833333333336</v>
      </c>
      <c r="C1051" s="16">
        <v>41788</v>
      </c>
    </row>
    <row r="1052" spans="1:3" x14ac:dyDescent="0.25">
      <c r="A1052" s="23" t="s">
        <v>699</v>
      </c>
      <c r="B1052" s="26">
        <v>41848.833333333336</v>
      </c>
      <c r="C1052" s="16">
        <v>41849</v>
      </c>
    </row>
    <row r="1053" spans="1:3" x14ac:dyDescent="0.25">
      <c r="A1053" s="23" t="s">
        <v>3354</v>
      </c>
      <c r="B1053" s="26">
        <v>41960.833333333336</v>
      </c>
      <c r="C1053" s="16">
        <v>41961</v>
      </c>
    </row>
    <row r="1054" spans="1:3" x14ac:dyDescent="0.25">
      <c r="A1054" s="23" t="s">
        <v>790</v>
      </c>
      <c r="B1054" s="26">
        <v>42015.833333333336</v>
      </c>
      <c r="C1054" s="16">
        <v>42016</v>
      </c>
    </row>
    <row r="1055" spans="1:3" x14ac:dyDescent="0.25">
      <c r="A1055" s="23" t="s">
        <v>3513</v>
      </c>
      <c r="B1055" s="26">
        <v>41911.833333333336</v>
      </c>
      <c r="C1055" s="16">
        <v>41912</v>
      </c>
    </row>
    <row r="1056" spans="1:3" x14ac:dyDescent="0.25">
      <c r="A1056" s="23" t="s">
        <v>3468</v>
      </c>
      <c r="B1056" s="26">
        <v>41956.833333333336</v>
      </c>
      <c r="C1056" s="16">
        <v>41957</v>
      </c>
    </row>
    <row r="1057" spans="1:3" x14ac:dyDescent="0.25">
      <c r="A1057" s="23" t="s">
        <v>1119</v>
      </c>
      <c r="B1057" s="26"/>
      <c r="C1057" s="16"/>
    </row>
    <row r="1058" spans="1:3" x14ac:dyDescent="0.25">
      <c r="A1058" s="23" t="s">
        <v>1231</v>
      </c>
      <c r="B1058" s="26">
        <v>41773.833333333336</v>
      </c>
      <c r="C1058" s="16">
        <v>41774</v>
      </c>
    </row>
    <row r="1059" spans="1:3" x14ac:dyDescent="0.25">
      <c r="A1059" s="23" t="s">
        <v>1470</v>
      </c>
      <c r="B1059" s="26"/>
      <c r="C1059" s="16"/>
    </row>
    <row r="1060" spans="1:3" x14ac:dyDescent="0.25">
      <c r="A1060" s="23" t="s">
        <v>2501</v>
      </c>
      <c r="B1060" s="26">
        <v>41896.833333333336</v>
      </c>
      <c r="C1060" s="16">
        <v>41897</v>
      </c>
    </row>
    <row r="1061" spans="1:3" x14ac:dyDescent="0.25">
      <c r="A1061" s="23" t="s">
        <v>993</v>
      </c>
      <c r="B1061" s="26"/>
      <c r="C1061" s="16"/>
    </row>
    <row r="1062" spans="1:3" x14ac:dyDescent="0.25">
      <c r="A1062" s="23" t="s">
        <v>3008</v>
      </c>
      <c r="B1062" s="26">
        <v>41942.833333333336</v>
      </c>
      <c r="C1062" s="16">
        <v>41943</v>
      </c>
    </row>
    <row r="1063" spans="1:3" x14ac:dyDescent="0.25">
      <c r="A1063" s="23" t="s">
        <v>2764</v>
      </c>
      <c r="B1063" s="26">
        <v>41910.833333333336</v>
      </c>
      <c r="C1063" s="16">
        <v>41911</v>
      </c>
    </row>
    <row r="1064" spans="1:3" x14ac:dyDescent="0.25">
      <c r="A1064" s="23" t="s">
        <v>3226</v>
      </c>
      <c r="B1064" s="26">
        <v>41948.833333333336</v>
      </c>
      <c r="C1064" s="16">
        <v>41949</v>
      </c>
    </row>
    <row r="1065" spans="1:3" x14ac:dyDescent="0.25">
      <c r="A1065" s="23" t="s">
        <v>2340</v>
      </c>
      <c r="B1065" s="26">
        <v>41907.833333333336</v>
      </c>
      <c r="C1065" s="16">
        <v>41908</v>
      </c>
    </row>
    <row r="1066" spans="1:3" x14ac:dyDescent="0.25">
      <c r="A1066" s="23" t="s">
        <v>2051</v>
      </c>
      <c r="B1066" s="26">
        <v>41948.833333333336</v>
      </c>
      <c r="C1066" s="16">
        <v>41949</v>
      </c>
    </row>
    <row r="1067" spans="1:3" x14ac:dyDescent="0.25">
      <c r="A1067" s="23" t="s">
        <v>2820</v>
      </c>
      <c r="B1067" s="26">
        <v>42003.833333333336</v>
      </c>
      <c r="C1067" s="16">
        <v>42004</v>
      </c>
    </row>
    <row r="1068" spans="1:3" x14ac:dyDescent="0.25">
      <c r="A1068" s="23" t="s">
        <v>1402</v>
      </c>
      <c r="B1068" s="26"/>
      <c r="C1068" s="16"/>
    </row>
    <row r="1069" spans="1:3" x14ac:dyDescent="0.25">
      <c r="A1069" s="23" t="s">
        <v>1594</v>
      </c>
      <c r="B1069" s="26">
        <v>41850.833333333336</v>
      </c>
      <c r="C1069" s="16">
        <v>41851</v>
      </c>
    </row>
    <row r="1070" spans="1:3" x14ac:dyDescent="0.25">
      <c r="A1070" s="23" t="s">
        <v>2670</v>
      </c>
      <c r="B1070" s="26"/>
      <c r="C1070" s="16"/>
    </row>
    <row r="1071" spans="1:3" x14ac:dyDescent="0.25">
      <c r="A1071" s="23" t="s">
        <v>632</v>
      </c>
      <c r="B1071" s="26">
        <v>41906.833333333336</v>
      </c>
      <c r="C1071" s="16">
        <v>41907</v>
      </c>
    </row>
    <row r="1072" spans="1:3" x14ac:dyDescent="0.25">
      <c r="A1072" s="23" t="s">
        <v>879</v>
      </c>
      <c r="B1072" s="26">
        <v>41882.833333333336</v>
      </c>
      <c r="C1072" s="16">
        <v>41883</v>
      </c>
    </row>
    <row r="1073" spans="1:3" x14ac:dyDescent="0.25">
      <c r="A1073" s="23" t="s">
        <v>3360</v>
      </c>
      <c r="B1073" s="26">
        <v>41967.833333333336</v>
      </c>
      <c r="C1073" s="16">
        <v>41968</v>
      </c>
    </row>
    <row r="1074" spans="1:3" x14ac:dyDescent="0.25">
      <c r="A1074" s="23" t="s">
        <v>2674</v>
      </c>
      <c r="B1074" s="26">
        <v>41932.833333333336</v>
      </c>
      <c r="C1074" s="16">
        <v>41933</v>
      </c>
    </row>
    <row r="1075" spans="1:3" x14ac:dyDescent="0.25">
      <c r="A1075" s="23" t="s">
        <v>1317</v>
      </c>
      <c r="B1075" s="26">
        <v>41871.833333333336</v>
      </c>
      <c r="C1075" s="16">
        <v>41872</v>
      </c>
    </row>
    <row r="1076" spans="1:3" x14ac:dyDescent="0.25">
      <c r="A1076" s="23" t="s">
        <v>3392</v>
      </c>
      <c r="B1076" s="26">
        <v>41952.833333333336</v>
      </c>
      <c r="C1076" s="16">
        <v>41953</v>
      </c>
    </row>
    <row r="1077" spans="1:3" x14ac:dyDescent="0.25">
      <c r="A1077" s="23" t="s">
        <v>3072</v>
      </c>
      <c r="B1077" s="26">
        <v>41857.833333333336</v>
      </c>
      <c r="C1077" s="16">
        <v>41858</v>
      </c>
    </row>
    <row r="1078" spans="1:3" x14ac:dyDescent="0.25">
      <c r="A1078" s="23" t="s">
        <v>1735</v>
      </c>
      <c r="B1078" s="26">
        <v>41903.833333333336</v>
      </c>
      <c r="C1078" s="16">
        <v>41904</v>
      </c>
    </row>
    <row r="1079" spans="1:3" x14ac:dyDescent="0.25">
      <c r="A1079" s="23" t="s">
        <v>3178</v>
      </c>
      <c r="B1079" s="26">
        <v>41918.833333333336</v>
      </c>
      <c r="C1079" s="16">
        <v>41919</v>
      </c>
    </row>
    <row r="1080" spans="1:3" x14ac:dyDescent="0.25">
      <c r="A1080" s="23" t="s">
        <v>3121</v>
      </c>
      <c r="B1080" s="26">
        <v>41983.833333333336</v>
      </c>
      <c r="C1080" s="16">
        <v>41984</v>
      </c>
    </row>
    <row r="1081" spans="1:3" x14ac:dyDescent="0.25">
      <c r="A1081" s="23" t="s">
        <v>1532</v>
      </c>
      <c r="B1081" s="26">
        <v>41729.833333333336</v>
      </c>
      <c r="C1081" s="16">
        <v>41730</v>
      </c>
    </row>
    <row r="1082" spans="1:3" x14ac:dyDescent="0.25">
      <c r="A1082" s="23" t="s">
        <v>2679</v>
      </c>
      <c r="B1082" s="26">
        <v>41815.833333333336</v>
      </c>
      <c r="C1082" s="16">
        <v>41816</v>
      </c>
    </row>
    <row r="1083" spans="1:3" x14ac:dyDescent="0.25">
      <c r="A1083" s="23" t="s">
        <v>3374</v>
      </c>
      <c r="B1083" s="26">
        <v>41969.833333333336</v>
      </c>
      <c r="C1083" s="16">
        <v>41970</v>
      </c>
    </row>
    <row r="1084" spans="1:3" x14ac:dyDescent="0.25">
      <c r="A1084" s="23" t="s">
        <v>1005</v>
      </c>
      <c r="B1084" s="26">
        <v>41841.833333333336</v>
      </c>
      <c r="C1084" s="16">
        <v>41842</v>
      </c>
    </row>
    <row r="1085" spans="1:3" x14ac:dyDescent="0.25">
      <c r="A1085" s="23" t="s">
        <v>2786</v>
      </c>
      <c r="B1085" s="26">
        <v>41925.833333333336</v>
      </c>
      <c r="C1085" s="16">
        <v>41926</v>
      </c>
    </row>
    <row r="1086" spans="1:3" x14ac:dyDescent="0.25">
      <c r="A1086" s="23" t="s">
        <v>2813</v>
      </c>
      <c r="B1086" s="26">
        <v>41792.833333333336</v>
      </c>
      <c r="C1086" s="16">
        <v>41793</v>
      </c>
    </row>
    <row r="1087" spans="1:3" x14ac:dyDescent="0.25">
      <c r="A1087" s="23" t="s">
        <v>2718</v>
      </c>
      <c r="B1087" s="26">
        <v>41886.833333333336</v>
      </c>
      <c r="C1087" s="16">
        <v>41887</v>
      </c>
    </row>
    <row r="1088" spans="1:3" x14ac:dyDescent="0.25">
      <c r="A1088" s="23" t="s">
        <v>1675</v>
      </c>
      <c r="B1088" s="26"/>
      <c r="C1088" s="16"/>
    </row>
    <row r="1089" spans="1:3" x14ac:dyDescent="0.25">
      <c r="A1089" s="23" t="s">
        <v>3165</v>
      </c>
      <c r="B1089" s="26">
        <v>41798.833333333336</v>
      </c>
      <c r="C1089" s="16">
        <v>41799</v>
      </c>
    </row>
    <row r="1090" spans="1:3" x14ac:dyDescent="0.25">
      <c r="A1090" s="23" t="s">
        <v>2267</v>
      </c>
      <c r="B1090" s="26">
        <v>41929.833333333336</v>
      </c>
      <c r="C1090" s="16">
        <v>41930</v>
      </c>
    </row>
    <row r="1091" spans="1:3" x14ac:dyDescent="0.25">
      <c r="A1091" s="23" t="s">
        <v>1627</v>
      </c>
      <c r="B1091" s="26"/>
      <c r="C1091" s="16"/>
    </row>
    <row r="1092" spans="1:3" x14ac:dyDescent="0.25">
      <c r="A1092" s="23" t="s">
        <v>2637</v>
      </c>
      <c r="B1092" s="26">
        <v>41891.833333333336</v>
      </c>
      <c r="C1092" s="16">
        <v>41892</v>
      </c>
    </row>
    <row r="1093" spans="1:3" x14ac:dyDescent="0.25">
      <c r="A1093" s="23" t="s">
        <v>2127</v>
      </c>
      <c r="B1093" s="26"/>
      <c r="C1093" s="16"/>
    </row>
    <row r="1094" spans="1:3" x14ac:dyDescent="0.25">
      <c r="A1094" s="23" t="s">
        <v>2407</v>
      </c>
      <c r="B1094" s="26">
        <v>41942.833333333336</v>
      </c>
      <c r="C1094" s="16">
        <v>41943</v>
      </c>
    </row>
    <row r="1095" spans="1:3" x14ac:dyDescent="0.25">
      <c r="A1095" s="23" t="s">
        <v>1506</v>
      </c>
      <c r="B1095" s="26">
        <v>41332.833333333336</v>
      </c>
      <c r="C1095" s="16">
        <v>41333</v>
      </c>
    </row>
    <row r="1096" spans="1:3" x14ac:dyDescent="0.25">
      <c r="A1096" s="23" t="s">
        <v>2115</v>
      </c>
      <c r="B1096" s="26"/>
      <c r="C1096" s="16"/>
    </row>
    <row r="1097" spans="1:3" x14ac:dyDescent="0.25">
      <c r="A1097" s="23" t="s">
        <v>2773</v>
      </c>
      <c r="B1097" s="26">
        <v>41889.833333333336</v>
      </c>
      <c r="C1097" s="16">
        <v>41890</v>
      </c>
    </row>
    <row r="1098" spans="1:3" x14ac:dyDescent="0.25">
      <c r="A1098" s="23" t="s">
        <v>2425</v>
      </c>
      <c r="B1098" s="26">
        <v>41911.833333333336</v>
      </c>
      <c r="C1098" s="16">
        <v>41912</v>
      </c>
    </row>
    <row r="1099" spans="1:3" x14ac:dyDescent="0.25">
      <c r="A1099" s="23" t="s">
        <v>2431</v>
      </c>
      <c r="B1099" s="26">
        <v>41904.833333333336</v>
      </c>
      <c r="C1099" s="16">
        <v>41905</v>
      </c>
    </row>
    <row r="1100" spans="1:3" x14ac:dyDescent="0.25">
      <c r="A1100" s="23" t="s">
        <v>3277</v>
      </c>
      <c r="B1100" s="26">
        <v>41941.833333333336</v>
      </c>
      <c r="C1100" s="16">
        <v>41942</v>
      </c>
    </row>
    <row r="1101" spans="1:3" x14ac:dyDescent="0.25">
      <c r="A1101" s="23" t="s">
        <v>1681</v>
      </c>
      <c r="B1101" s="26"/>
      <c r="C1101" s="16"/>
    </row>
    <row r="1102" spans="1:3" x14ac:dyDescent="0.25">
      <c r="A1102" s="23" t="s">
        <v>2594</v>
      </c>
      <c r="B1102" s="26">
        <v>41991.833333333336</v>
      </c>
      <c r="C1102" s="16">
        <v>41992</v>
      </c>
    </row>
    <row r="1103" spans="1:3" x14ac:dyDescent="0.25">
      <c r="A1103" s="23" t="s">
        <v>2536</v>
      </c>
      <c r="B1103" s="26">
        <v>41911.833333333336</v>
      </c>
      <c r="C1103" s="16">
        <v>41912</v>
      </c>
    </row>
    <row r="1104" spans="1:3" x14ac:dyDescent="0.25">
      <c r="A1104" s="23" t="s">
        <v>2950</v>
      </c>
      <c r="B1104" s="26">
        <v>41941.833333333336</v>
      </c>
      <c r="C1104" s="16">
        <v>41942</v>
      </c>
    </row>
    <row r="1105" spans="1:3" x14ac:dyDescent="0.25">
      <c r="A1105" s="23" t="s">
        <v>3011</v>
      </c>
      <c r="B1105" s="26">
        <v>41990.833333333336</v>
      </c>
      <c r="C1105" s="16">
        <v>41991</v>
      </c>
    </row>
    <row r="1106" spans="1:3" x14ac:dyDescent="0.25">
      <c r="A1106" s="23" t="s">
        <v>856</v>
      </c>
      <c r="B1106" s="26"/>
      <c r="C1106" s="16"/>
    </row>
    <row r="1107" spans="1:3" x14ac:dyDescent="0.25">
      <c r="A1107" s="23" t="s">
        <v>3051</v>
      </c>
      <c r="B1107" s="26">
        <v>41941.833333333336</v>
      </c>
      <c r="C1107" s="16">
        <v>41942</v>
      </c>
    </row>
    <row r="1108" spans="1:3" x14ac:dyDescent="0.25">
      <c r="A1108" s="23" t="s">
        <v>1638</v>
      </c>
      <c r="B1108" s="26"/>
      <c r="C1108" s="16"/>
    </row>
    <row r="1109" spans="1:3" x14ac:dyDescent="0.25">
      <c r="A1109" s="23" t="s">
        <v>1302</v>
      </c>
      <c r="B1109" s="26">
        <v>41753.833333333336</v>
      </c>
      <c r="C1109" s="16">
        <v>41754</v>
      </c>
    </row>
    <row r="1110" spans="1:3" x14ac:dyDescent="0.25">
      <c r="A1110" s="23" t="s">
        <v>3191</v>
      </c>
      <c r="B1110" s="26">
        <v>41995.833333333336</v>
      </c>
      <c r="C1110" s="16">
        <v>41996</v>
      </c>
    </row>
    <row r="1111" spans="1:3" x14ac:dyDescent="0.25">
      <c r="A1111" s="23" t="s">
        <v>849</v>
      </c>
      <c r="B1111" s="26"/>
      <c r="C1111" s="16"/>
    </row>
    <row r="1112" spans="1:3" x14ac:dyDescent="0.25">
      <c r="A1112" s="23" t="s">
        <v>3035</v>
      </c>
      <c r="B1112" s="26">
        <v>41952.833333333336</v>
      </c>
      <c r="C1112" s="16">
        <v>41953</v>
      </c>
    </row>
    <row r="1113" spans="1:3" x14ac:dyDescent="0.25">
      <c r="A1113" s="23" t="s">
        <v>2658</v>
      </c>
      <c r="B1113" s="26">
        <v>41834.833333333336</v>
      </c>
      <c r="C1113" s="16">
        <v>41835</v>
      </c>
    </row>
    <row r="1114" spans="1:3" x14ac:dyDescent="0.25">
      <c r="A1114" s="23" t="s">
        <v>3542</v>
      </c>
      <c r="B1114" s="26">
        <v>41778.833333333336</v>
      </c>
      <c r="C1114" s="16">
        <v>41779</v>
      </c>
    </row>
    <row r="1115" spans="1:3" x14ac:dyDescent="0.25">
      <c r="A1115" s="23" t="s">
        <v>1099</v>
      </c>
      <c r="B1115" s="26">
        <v>41687.833333333336</v>
      </c>
      <c r="C1115" s="16">
        <v>41688</v>
      </c>
    </row>
    <row r="1116" spans="1:3" x14ac:dyDescent="0.25">
      <c r="A1116" s="23" t="s">
        <v>2442</v>
      </c>
      <c r="B1116" s="26">
        <v>41925.833333333336</v>
      </c>
      <c r="C1116" s="16">
        <v>41926</v>
      </c>
    </row>
    <row r="1117" spans="1:3" x14ac:dyDescent="0.25">
      <c r="A1117" s="23" t="s">
        <v>2649</v>
      </c>
      <c r="B1117" s="26">
        <v>41938.833333333336</v>
      </c>
      <c r="C1117" s="16">
        <v>41939</v>
      </c>
    </row>
    <row r="1118" spans="1:3" x14ac:dyDescent="0.25">
      <c r="A1118" s="23" t="s">
        <v>1982</v>
      </c>
      <c r="B1118" s="26">
        <v>41933.833333333336</v>
      </c>
      <c r="C1118" s="16">
        <v>41934</v>
      </c>
    </row>
    <row r="1119" spans="1:3" x14ac:dyDescent="0.25">
      <c r="A1119" s="23" t="s">
        <v>2705</v>
      </c>
      <c r="B1119" s="26">
        <v>41882.833333333336</v>
      </c>
      <c r="C1119" s="16">
        <v>41883</v>
      </c>
    </row>
    <row r="1120" spans="1:3" x14ac:dyDescent="0.25">
      <c r="A1120" s="23" t="s">
        <v>2499</v>
      </c>
      <c r="B1120" s="26">
        <v>41897.833333333336</v>
      </c>
      <c r="C1120" s="16">
        <v>41898</v>
      </c>
    </row>
    <row r="1121" spans="1:3" x14ac:dyDescent="0.25">
      <c r="A1121" s="23" t="s">
        <v>2540</v>
      </c>
      <c r="B1121" s="26">
        <v>41914.833333333336</v>
      </c>
      <c r="C1121" s="16">
        <v>41915</v>
      </c>
    </row>
    <row r="1122" spans="1:3" x14ac:dyDescent="0.25">
      <c r="A1122" s="23" t="s">
        <v>843</v>
      </c>
      <c r="B1122" s="26">
        <v>41819.833333333336</v>
      </c>
      <c r="C1122" s="16">
        <v>41820</v>
      </c>
    </row>
    <row r="1123" spans="1:3" x14ac:dyDescent="0.25">
      <c r="A1123" s="23" t="s">
        <v>3160</v>
      </c>
      <c r="B1123" s="26">
        <v>41994.833333333336</v>
      </c>
      <c r="C1123" s="16">
        <v>41995</v>
      </c>
    </row>
    <row r="1124" spans="1:3" x14ac:dyDescent="0.25">
      <c r="A1124" s="23" t="s">
        <v>3490</v>
      </c>
      <c r="B1124" s="26">
        <v>41981.833333333336</v>
      </c>
      <c r="C1124" s="16">
        <v>41982</v>
      </c>
    </row>
    <row r="1125" spans="1:3" x14ac:dyDescent="0.25">
      <c r="A1125" s="23" t="s">
        <v>1459</v>
      </c>
      <c r="B1125" s="26"/>
      <c r="C1125" s="16"/>
    </row>
    <row r="1126" spans="1:3" x14ac:dyDescent="0.25">
      <c r="A1126" s="23" t="s">
        <v>1269</v>
      </c>
      <c r="B1126" s="26"/>
      <c r="C1126" s="16"/>
    </row>
    <row r="1127" spans="1:3" x14ac:dyDescent="0.25">
      <c r="A1127" s="23" t="s">
        <v>1344</v>
      </c>
      <c r="B1127" s="26">
        <v>41771.833333333336</v>
      </c>
      <c r="C1127" s="16">
        <v>41772</v>
      </c>
    </row>
    <row r="1128" spans="1:3" x14ac:dyDescent="0.25">
      <c r="A1128" s="23" t="s">
        <v>2104</v>
      </c>
      <c r="B1128" s="26">
        <v>41914.833333333336</v>
      </c>
      <c r="C1128" s="16">
        <v>41915</v>
      </c>
    </row>
    <row r="1129" spans="1:3" x14ac:dyDescent="0.25">
      <c r="A1129" s="23" t="s">
        <v>997</v>
      </c>
      <c r="B1129" s="26"/>
      <c r="C1129" s="16"/>
    </row>
    <row r="1130" spans="1:3" x14ac:dyDescent="0.25">
      <c r="A1130" s="23" t="s">
        <v>550</v>
      </c>
      <c r="B1130" s="26"/>
      <c r="C1130" s="16"/>
    </row>
    <row r="1131" spans="1:3" x14ac:dyDescent="0.25">
      <c r="A1131" s="23" t="s">
        <v>507</v>
      </c>
      <c r="B1131" s="26">
        <v>41833.833333333336</v>
      </c>
      <c r="C1131" s="16">
        <v>41834</v>
      </c>
    </row>
    <row r="1132" spans="1:3" x14ac:dyDescent="0.25">
      <c r="A1132" s="23" t="s">
        <v>1905</v>
      </c>
      <c r="B1132" s="26">
        <v>42003.833333333336</v>
      </c>
      <c r="C1132" s="16">
        <v>42004</v>
      </c>
    </row>
    <row r="1133" spans="1:3" x14ac:dyDescent="0.25">
      <c r="A1133" s="23" t="s">
        <v>1441</v>
      </c>
      <c r="B1133" s="26"/>
      <c r="C1133" s="16"/>
    </row>
    <row r="1134" spans="1:3" x14ac:dyDescent="0.25">
      <c r="A1134" s="23" t="s">
        <v>2707</v>
      </c>
      <c r="B1134" s="26"/>
      <c r="C1134" s="16"/>
    </row>
    <row r="1135" spans="1:3" x14ac:dyDescent="0.25">
      <c r="A1135" s="23" t="s">
        <v>1496</v>
      </c>
      <c r="B1135" s="26"/>
      <c r="C1135" s="16"/>
    </row>
    <row r="1136" spans="1:3" x14ac:dyDescent="0.25">
      <c r="A1136" s="23" t="s">
        <v>2807</v>
      </c>
      <c r="B1136" s="26">
        <v>41932.833333333336</v>
      </c>
      <c r="C1136" s="16">
        <v>41933</v>
      </c>
    </row>
    <row r="1137" spans="1:3" x14ac:dyDescent="0.25">
      <c r="A1137" s="23" t="s">
        <v>2523</v>
      </c>
      <c r="B1137" s="26">
        <v>41805.833333333336</v>
      </c>
      <c r="C1137" s="16">
        <v>41806</v>
      </c>
    </row>
    <row r="1138" spans="1:3" x14ac:dyDescent="0.25">
      <c r="A1138" s="23" t="s">
        <v>2326</v>
      </c>
      <c r="B1138" s="26">
        <v>41840.833333333336</v>
      </c>
      <c r="C1138" s="16">
        <v>41841</v>
      </c>
    </row>
    <row r="1139" spans="1:3" x14ac:dyDescent="0.25">
      <c r="A1139" s="23" t="s">
        <v>3287</v>
      </c>
      <c r="B1139" s="26">
        <v>41941.833333333336</v>
      </c>
      <c r="C1139" s="16">
        <v>41942</v>
      </c>
    </row>
    <row r="1140" spans="1:3" x14ac:dyDescent="0.25">
      <c r="A1140" s="23" t="s">
        <v>928</v>
      </c>
      <c r="B1140" s="26">
        <v>41793.833333333336</v>
      </c>
      <c r="C1140" s="16">
        <v>41794</v>
      </c>
    </row>
    <row r="1141" spans="1:3" x14ac:dyDescent="0.25">
      <c r="A1141" s="23" t="s">
        <v>2086</v>
      </c>
      <c r="B1141" s="26">
        <v>41737.833333333336</v>
      </c>
      <c r="C1141" s="16">
        <v>41738</v>
      </c>
    </row>
    <row r="1142" spans="1:3" x14ac:dyDescent="0.25">
      <c r="A1142" s="23" t="s">
        <v>3073</v>
      </c>
      <c r="B1142" s="26">
        <v>41928.833333333336</v>
      </c>
      <c r="C1142" s="16">
        <v>41929</v>
      </c>
    </row>
    <row r="1143" spans="1:3" x14ac:dyDescent="0.25">
      <c r="A1143" s="23" t="s">
        <v>3200</v>
      </c>
      <c r="B1143" s="26">
        <v>41967.833333333336</v>
      </c>
      <c r="C1143" s="16">
        <v>41968</v>
      </c>
    </row>
    <row r="1144" spans="1:3" x14ac:dyDescent="0.25">
      <c r="A1144" s="23" t="s">
        <v>582</v>
      </c>
      <c r="B1144" s="26">
        <v>41840.833333333336</v>
      </c>
      <c r="C1144" s="16">
        <v>41841</v>
      </c>
    </row>
    <row r="1145" spans="1:3" x14ac:dyDescent="0.25">
      <c r="A1145" s="23" t="s">
        <v>2650</v>
      </c>
      <c r="B1145" s="26">
        <v>41903.833333333336</v>
      </c>
      <c r="C1145" s="16">
        <v>41904</v>
      </c>
    </row>
    <row r="1146" spans="1:3" x14ac:dyDescent="0.25">
      <c r="A1146" s="23" t="s">
        <v>3157</v>
      </c>
      <c r="B1146" s="26">
        <v>41983.833333333336</v>
      </c>
      <c r="C1146" s="16">
        <v>41984</v>
      </c>
    </row>
    <row r="1147" spans="1:3" x14ac:dyDescent="0.25">
      <c r="A1147" s="23" t="s">
        <v>2105</v>
      </c>
      <c r="B1147" s="26">
        <v>41919.833333333336</v>
      </c>
      <c r="C1147" s="16">
        <v>41920</v>
      </c>
    </row>
    <row r="1148" spans="1:3" x14ac:dyDescent="0.25">
      <c r="A1148" s="23" t="s">
        <v>806</v>
      </c>
      <c r="B1148" s="26">
        <v>41814.833333333336</v>
      </c>
      <c r="C1148" s="16">
        <v>41815</v>
      </c>
    </row>
    <row r="1149" spans="1:3" x14ac:dyDescent="0.25">
      <c r="A1149" s="23" t="s">
        <v>1830</v>
      </c>
      <c r="B1149" s="26">
        <v>41899.833333333336</v>
      </c>
      <c r="C1149" s="16">
        <v>41900</v>
      </c>
    </row>
    <row r="1150" spans="1:3" x14ac:dyDescent="0.25">
      <c r="A1150" s="23" t="s">
        <v>3163</v>
      </c>
      <c r="B1150" s="26">
        <v>41938.833333333336</v>
      </c>
      <c r="C1150" s="16">
        <v>41939</v>
      </c>
    </row>
    <row r="1151" spans="1:3" x14ac:dyDescent="0.25">
      <c r="A1151" s="23" t="s">
        <v>1995</v>
      </c>
      <c r="B1151" s="26">
        <v>41919.833333333336</v>
      </c>
      <c r="C1151" s="16">
        <v>41920</v>
      </c>
    </row>
    <row r="1152" spans="1:3" x14ac:dyDescent="0.25">
      <c r="A1152" s="23" t="s">
        <v>2245</v>
      </c>
      <c r="B1152" s="26">
        <v>41885.833333333336</v>
      </c>
      <c r="C1152" s="16">
        <v>41886</v>
      </c>
    </row>
    <row r="1153" spans="1:3" x14ac:dyDescent="0.25">
      <c r="A1153" s="23" t="s">
        <v>892</v>
      </c>
      <c r="B1153" s="26">
        <v>41855.833333333336</v>
      </c>
      <c r="C1153" s="16">
        <v>41856</v>
      </c>
    </row>
    <row r="1154" spans="1:3" x14ac:dyDescent="0.25">
      <c r="A1154" s="23" t="s">
        <v>543</v>
      </c>
      <c r="B1154" s="26">
        <v>41826.833333333336</v>
      </c>
      <c r="C1154" s="16">
        <v>41827</v>
      </c>
    </row>
    <row r="1155" spans="1:3" x14ac:dyDescent="0.25">
      <c r="A1155" s="23" t="s">
        <v>2822</v>
      </c>
      <c r="B1155" s="26">
        <v>41919.833333333336</v>
      </c>
      <c r="C1155" s="16">
        <v>41920</v>
      </c>
    </row>
    <row r="1156" spans="1:3" x14ac:dyDescent="0.25">
      <c r="A1156" s="23" t="s">
        <v>3372</v>
      </c>
      <c r="B1156" s="26">
        <v>41907.833333333336</v>
      </c>
      <c r="C1156" s="16">
        <v>41908</v>
      </c>
    </row>
    <row r="1157" spans="1:3" x14ac:dyDescent="0.25">
      <c r="A1157" s="23" t="s">
        <v>3050</v>
      </c>
      <c r="B1157" s="26">
        <v>41952.833333333336</v>
      </c>
      <c r="C1157" s="16">
        <v>41953</v>
      </c>
    </row>
    <row r="1158" spans="1:3" x14ac:dyDescent="0.25">
      <c r="A1158" s="23" t="s">
        <v>1166</v>
      </c>
      <c r="B1158" s="26">
        <v>41863.833333333336</v>
      </c>
      <c r="C1158" s="16">
        <v>41864</v>
      </c>
    </row>
    <row r="1159" spans="1:3" x14ac:dyDescent="0.25">
      <c r="A1159" s="23" t="s">
        <v>965</v>
      </c>
      <c r="B1159" s="26">
        <v>41882.833333333336</v>
      </c>
      <c r="C1159" s="16">
        <v>41883</v>
      </c>
    </row>
    <row r="1160" spans="1:3" x14ac:dyDescent="0.25">
      <c r="A1160" s="23" t="s">
        <v>3093</v>
      </c>
      <c r="B1160" s="26">
        <v>41952.833333333336</v>
      </c>
      <c r="C1160" s="16">
        <v>41953</v>
      </c>
    </row>
    <row r="1161" spans="1:3" x14ac:dyDescent="0.25">
      <c r="A1161" s="23" t="s">
        <v>2377</v>
      </c>
      <c r="B1161" s="26">
        <v>41969.833333333336</v>
      </c>
      <c r="C1161" s="16">
        <v>41970</v>
      </c>
    </row>
    <row r="1162" spans="1:3" x14ac:dyDescent="0.25">
      <c r="A1162" s="23" t="s">
        <v>1716</v>
      </c>
      <c r="B1162" s="26">
        <v>41906.833333333336</v>
      </c>
      <c r="C1162" s="16">
        <v>41907</v>
      </c>
    </row>
    <row r="1163" spans="1:3" x14ac:dyDescent="0.25">
      <c r="A1163" s="23" t="s">
        <v>2770</v>
      </c>
      <c r="B1163" s="26">
        <v>41833.833333333336</v>
      </c>
      <c r="C1163" s="16">
        <v>41834</v>
      </c>
    </row>
    <row r="1164" spans="1:3" x14ac:dyDescent="0.25">
      <c r="A1164" s="23" t="s">
        <v>2558</v>
      </c>
      <c r="B1164" s="26">
        <v>41858.833333333336</v>
      </c>
      <c r="C1164" s="16">
        <v>41859</v>
      </c>
    </row>
    <row r="1165" spans="1:3" x14ac:dyDescent="0.25">
      <c r="A1165" s="23" t="s">
        <v>857</v>
      </c>
      <c r="B1165" s="26">
        <v>41872.833333333336</v>
      </c>
      <c r="C1165" s="16">
        <v>41873</v>
      </c>
    </row>
    <row r="1166" spans="1:3" x14ac:dyDescent="0.25">
      <c r="A1166" s="23" t="s">
        <v>3404</v>
      </c>
      <c r="B1166" s="26">
        <v>41952.833333333336</v>
      </c>
      <c r="C1166" s="16">
        <v>41953</v>
      </c>
    </row>
    <row r="1167" spans="1:3" x14ac:dyDescent="0.25">
      <c r="A1167" s="23" t="s">
        <v>2547</v>
      </c>
      <c r="B1167" s="26"/>
      <c r="C1167" s="16"/>
    </row>
    <row r="1168" spans="1:3" x14ac:dyDescent="0.25">
      <c r="A1168" s="23" t="s">
        <v>1782</v>
      </c>
      <c r="B1168" s="26">
        <v>41891.833333333336</v>
      </c>
      <c r="C1168" s="16">
        <v>41892</v>
      </c>
    </row>
    <row r="1169" spans="1:3" x14ac:dyDescent="0.25">
      <c r="A1169" s="23" t="s">
        <v>3080</v>
      </c>
      <c r="B1169" s="26">
        <v>41972.833333333336</v>
      </c>
      <c r="C1169" s="16">
        <v>41973</v>
      </c>
    </row>
    <row r="1170" spans="1:3" x14ac:dyDescent="0.25">
      <c r="A1170" s="23" t="s">
        <v>1920</v>
      </c>
      <c r="B1170" s="26">
        <v>41942.833333333336</v>
      </c>
      <c r="C1170" s="16">
        <v>41943</v>
      </c>
    </row>
    <row r="1171" spans="1:3" x14ac:dyDescent="0.25">
      <c r="A1171" s="23" t="s">
        <v>2789</v>
      </c>
      <c r="B1171" s="26">
        <v>41911.833333333336</v>
      </c>
      <c r="C1171" s="16">
        <v>41912</v>
      </c>
    </row>
    <row r="1172" spans="1:3" x14ac:dyDescent="0.25">
      <c r="A1172" s="23" t="s">
        <v>844</v>
      </c>
      <c r="B1172" s="26">
        <v>41809.833333333336</v>
      </c>
      <c r="C1172" s="16">
        <v>41810</v>
      </c>
    </row>
    <row r="1173" spans="1:3" x14ac:dyDescent="0.25">
      <c r="A1173" s="23" t="s">
        <v>2006</v>
      </c>
      <c r="B1173" s="26">
        <v>41911.833333333336</v>
      </c>
      <c r="C1173" s="16">
        <v>41912</v>
      </c>
    </row>
    <row r="1174" spans="1:3" x14ac:dyDescent="0.25">
      <c r="A1174" s="23" t="s">
        <v>3167</v>
      </c>
      <c r="B1174" s="26">
        <v>41941.833333333336</v>
      </c>
      <c r="C1174" s="16">
        <v>41942</v>
      </c>
    </row>
    <row r="1175" spans="1:3" x14ac:dyDescent="0.25">
      <c r="A1175" s="23" t="s">
        <v>2110</v>
      </c>
      <c r="B1175" s="26">
        <v>41883.833333333336</v>
      </c>
      <c r="C1175" s="16">
        <v>41884</v>
      </c>
    </row>
    <row r="1176" spans="1:3" x14ac:dyDescent="0.25">
      <c r="A1176" s="23" t="s">
        <v>1552</v>
      </c>
      <c r="B1176" s="26"/>
      <c r="C1176" s="16"/>
    </row>
    <row r="1177" spans="1:3" x14ac:dyDescent="0.25">
      <c r="A1177" s="23" t="s">
        <v>2590</v>
      </c>
      <c r="B1177" s="26">
        <v>41830.833333333336</v>
      </c>
      <c r="C1177" s="16">
        <v>41831</v>
      </c>
    </row>
    <row r="1178" spans="1:3" x14ac:dyDescent="0.25">
      <c r="A1178" s="23" t="s">
        <v>3234</v>
      </c>
      <c r="B1178" s="26">
        <v>41954.833333333336</v>
      </c>
      <c r="C1178" s="16">
        <v>41955</v>
      </c>
    </row>
    <row r="1179" spans="1:3" x14ac:dyDescent="0.25">
      <c r="A1179" s="23" t="s">
        <v>2141</v>
      </c>
      <c r="B1179" s="26">
        <v>41892.833333333336</v>
      </c>
      <c r="C1179" s="16">
        <v>41893</v>
      </c>
    </row>
    <row r="1180" spans="1:3" x14ac:dyDescent="0.25">
      <c r="A1180" s="23" t="s">
        <v>415</v>
      </c>
      <c r="B1180" s="26"/>
      <c r="C1180" s="16"/>
    </row>
    <row r="1181" spans="1:3" x14ac:dyDescent="0.25">
      <c r="A1181" s="23" t="s">
        <v>3183</v>
      </c>
      <c r="B1181" s="26">
        <v>41947.833333333336</v>
      </c>
      <c r="C1181" s="16">
        <v>41948</v>
      </c>
    </row>
    <row r="1182" spans="1:3" x14ac:dyDescent="0.25">
      <c r="A1182" s="23" t="s">
        <v>1217</v>
      </c>
      <c r="B1182" s="26"/>
      <c r="C1182" s="16"/>
    </row>
    <row r="1183" spans="1:3" x14ac:dyDescent="0.25">
      <c r="A1183" s="23" t="s">
        <v>2114</v>
      </c>
      <c r="B1183" s="26">
        <v>41791.833333333336</v>
      </c>
      <c r="C1183" s="16">
        <v>41792</v>
      </c>
    </row>
    <row r="1184" spans="1:3" x14ac:dyDescent="0.25">
      <c r="A1184" s="23" t="s">
        <v>3252</v>
      </c>
      <c r="B1184" s="26">
        <v>41927.833333333336</v>
      </c>
      <c r="C1184" s="16">
        <v>41928</v>
      </c>
    </row>
    <row r="1185" spans="1:3" x14ac:dyDescent="0.25">
      <c r="A1185" s="23" t="s">
        <v>2529</v>
      </c>
      <c r="B1185" s="26">
        <v>41883.833333333336</v>
      </c>
      <c r="C1185" s="16">
        <v>41884</v>
      </c>
    </row>
    <row r="1186" spans="1:3" x14ac:dyDescent="0.25">
      <c r="A1186" s="23" t="s">
        <v>2056</v>
      </c>
      <c r="B1186" s="26">
        <v>41896.833333333336</v>
      </c>
      <c r="C1186" s="16">
        <v>41897</v>
      </c>
    </row>
    <row r="1187" spans="1:3" x14ac:dyDescent="0.25">
      <c r="A1187" s="23" t="s">
        <v>571</v>
      </c>
      <c r="B1187" s="26">
        <v>41997.833333333336</v>
      </c>
      <c r="C1187" s="16">
        <v>41998</v>
      </c>
    </row>
    <row r="1188" spans="1:3" x14ac:dyDescent="0.25">
      <c r="A1188" s="23" t="s">
        <v>3507</v>
      </c>
      <c r="B1188" s="26">
        <v>41778.833333333336</v>
      </c>
      <c r="C1188" s="16">
        <v>41779</v>
      </c>
    </row>
    <row r="1189" spans="1:3" x14ac:dyDescent="0.25">
      <c r="A1189" s="23" t="s">
        <v>3041</v>
      </c>
      <c r="B1189" s="26">
        <v>41913.833333333336</v>
      </c>
      <c r="C1189" s="16">
        <v>41914</v>
      </c>
    </row>
    <row r="1190" spans="1:3" x14ac:dyDescent="0.25">
      <c r="A1190" s="23" t="s">
        <v>2272</v>
      </c>
      <c r="B1190" s="26"/>
      <c r="C1190" s="16"/>
    </row>
    <row r="1191" spans="1:3" x14ac:dyDescent="0.25">
      <c r="A1191" s="23" t="s">
        <v>2493</v>
      </c>
      <c r="B1191" s="26">
        <v>41960.833333333336</v>
      </c>
      <c r="C1191" s="16">
        <v>41961</v>
      </c>
    </row>
    <row r="1192" spans="1:3" x14ac:dyDescent="0.25">
      <c r="A1192" s="23" t="s">
        <v>3425</v>
      </c>
      <c r="B1192" s="26">
        <v>41977.833333333336</v>
      </c>
      <c r="C1192" s="16">
        <v>41978</v>
      </c>
    </row>
    <row r="1193" spans="1:3" x14ac:dyDescent="0.25">
      <c r="A1193" s="23" t="s">
        <v>2842</v>
      </c>
      <c r="B1193" s="26">
        <v>41938.833333333336</v>
      </c>
      <c r="C1193" s="16">
        <v>41939</v>
      </c>
    </row>
    <row r="1194" spans="1:3" x14ac:dyDescent="0.25">
      <c r="A1194" s="23" t="s">
        <v>2574</v>
      </c>
      <c r="B1194" s="26">
        <v>41759.833333333336</v>
      </c>
      <c r="C1194" s="16">
        <v>41760</v>
      </c>
    </row>
    <row r="1195" spans="1:3" x14ac:dyDescent="0.25">
      <c r="A1195" s="23" t="s">
        <v>3432</v>
      </c>
      <c r="B1195" s="26">
        <v>41995.833333333336</v>
      </c>
      <c r="C1195" s="16">
        <v>41996</v>
      </c>
    </row>
    <row r="1196" spans="1:3" x14ac:dyDescent="0.25">
      <c r="A1196" s="23" t="s">
        <v>2177</v>
      </c>
      <c r="B1196" s="26">
        <v>41927.833333333336</v>
      </c>
      <c r="C1196" s="16">
        <v>41928</v>
      </c>
    </row>
    <row r="1197" spans="1:3" x14ac:dyDescent="0.25">
      <c r="A1197" s="23" t="s">
        <v>3300</v>
      </c>
      <c r="B1197" s="26">
        <v>41955.833333333336</v>
      </c>
      <c r="C1197" s="16">
        <v>41956</v>
      </c>
    </row>
    <row r="1198" spans="1:3" x14ac:dyDescent="0.25">
      <c r="A1198" s="23" t="s">
        <v>884</v>
      </c>
      <c r="B1198" s="26">
        <v>41921.833333333336</v>
      </c>
      <c r="C1198" s="16">
        <v>41922</v>
      </c>
    </row>
    <row r="1199" spans="1:3" x14ac:dyDescent="0.25">
      <c r="A1199" s="23" t="s">
        <v>3405</v>
      </c>
      <c r="B1199" s="26">
        <v>41994.833333333336</v>
      </c>
      <c r="C1199" s="16">
        <v>41995</v>
      </c>
    </row>
    <row r="1200" spans="1:3" x14ac:dyDescent="0.25">
      <c r="A1200" s="23" t="s">
        <v>1665</v>
      </c>
      <c r="B1200" s="26"/>
      <c r="C1200" s="16"/>
    </row>
    <row r="1201" spans="1:3" x14ac:dyDescent="0.25">
      <c r="A1201" s="23" t="s">
        <v>974</v>
      </c>
      <c r="B1201" s="26"/>
      <c r="C1201" s="16"/>
    </row>
    <row r="1202" spans="1:3" x14ac:dyDescent="0.25">
      <c r="A1202" s="23" t="s">
        <v>867</v>
      </c>
      <c r="B1202" s="26"/>
      <c r="C1202" s="16"/>
    </row>
    <row r="1203" spans="1:3" x14ac:dyDescent="0.25">
      <c r="A1203" s="23" t="s">
        <v>1191</v>
      </c>
      <c r="B1203" s="26">
        <v>41743.833333333336</v>
      </c>
      <c r="C1203" s="16">
        <v>41744</v>
      </c>
    </row>
    <row r="1204" spans="1:3" x14ac:dyDescent="0.25">
      <c r="A1204" s="23" t="s">
        <v>2494</v>
      </c>
      <c r="B1204" s="26">
        <v>42003.833333333336</v>
      </c>
      <c r="C1204" s="16">
        <v>42004</v>
      </c>
    </row>
    <row r="1205" spans="1:3" x14ac:dyDescent="0.25">
      <c r="A1205" s="23" t="s">
        <v>2330</v>
      </c>
      <c r="B1205" s="26">
        <v>41941.833333333336</v>
      </c>
      <c r="C1205" s="16">
        <v>41942</v>
      </c>
    </row>
    <row r="1206" spans="1:3" x14ac:dyDescent="0.25">
      <c r="A1206" s="23" t="s">
        <v>1216</v>
      </c>
      <c r="B1206" s="26"/>
      <c r="C1206" s="16"/>
    </row>
    <row r="1207" spans="1:3" x14ac:dyDescent="0.25">
      <c r="A1207" s="23" t="s">
        <v>2055</v>
      </c>
      <c r="B1207" s="26"/>
      <c r="C1207" s="16"/>
    </row>
    <row r="1208" spans="1:3" x14ac:dyDescent="0.25">
      <c r="A1208" s="23" t="s">
        <v>1387</v>
      </c>
      <c r="B1208" s="26"/>
      <c r="C1208" s="16"/>
    </row>
    <row r="1209" spans="1:3" x14ac:dyDescent="0.25">
      <c r="A1209" s="23" t="s">
        <v>1550</v>
      </c>
      <c r="B1209" s="26">
        <v>41723.833333333336</v>
      </c>
      <c r="C1209" s="16">
        <v>41724</v>
      </c>
    </row>
    <row r="1210" spans="1:3" x14ac:dyDescent="0.25">
      <c r="A1210" s="23" t="s">
        <v>3225</v>
      </c>
      <c r="B1210" s="26">
        <v>41914.833333333336</v>
      </c>
      <c r="C1210" s="16">
        <v>41915</v>
      </c>
    </row>
    <row r="1211" spans="1:3" x14ac:dyDescent="0.25">
      <c r="A1211" s="23" t="s">
        <v>1261</v>
      </c>
      <c r="B1211" s="26"/>
      <c r="C1211" s="16"/>
    </row>
    <row r="1212" spans="1:3" x14ac:dyDescent="0.25">
      <c r="A1212" s="23" t="s">
        <v>3299</v>
      </c>
      <c r="B1212" s="26">
        <v>41948.833333333336</v>
      </c>
      <c r="C1212" s="16">
        <v>41949</v>
      </c>
    </row>
    <row r="1213" spans="1:3" x14ac:dyDescent="0.25">
      <c r="A1213" s="23" t="s">
        <v>1255</v>
      </c>
      <c r="B1213" s="26">
        <v>41765.833333333336</v>
      </c>
      <c r="C1213" s="16">
        <v>41766</v>
      </c>
    </row>
    <row r="1214" spans="1:3" x14ac:dyDescent="0.25">
      <c r="A1214" s="23" t="s">
        <v>3363</v>
      </c>
      <c r="B1214" s="26">
        <v>41928.833333333336</v>
      </c>
      <c r="C1214" s="16">
        <v>41929</v>
      </c>
    </row>
    <row r="1215" spans="1:3" x14ac:dyDescent="0.25">
      <c r="A1215" s="23" t="s">
        <v>385</v>
      </c>
      <c r="B1215" s="26">
        <v>41891.833333333336</v>
      </c>
      <c r="C1215" s="16">
        <v>41892</v>
      </c>
    </row>
    <row r="1216" spans="1:3" x14ac:dyDescent="0.25">
      <c r="A1216" s="23" t="s">
        <v>3077</v>
      </c>
      <c r="B1216" s="26">
        <v>41967.833333333336</v>
      </c>
      <c r="C1216" s="16">
        <v>41968</v>
      </c>
    </row>
    <row r="1217" spans="1:3" x14ac:dyDescent="0.25">
      <c r="A1217" s="23" t="s">
        <v>411</v>
      </c>
      <c r="B1217" s="26">
        <v>41883.833333333336</v>
      </c>
      <c r="C1217" s="16">
        <v>41884</v>
      </c>
    </row>
    <row r="1218" spans="1:3" x14ac:dyDescent="0.25">
      <c r="A1218" s="23" t="s">
        <v>1427</v>
      </c>
      <c r="B1218" s="26">
        <v>41695.833333333336</v>
      </c>
      <c r="C1218" s="16">
        <v>41696</v>
      </c>
    </row>
    <row r="1219" spans="1:3" x14ac:dyDescent="0.25">
      <c r="A1219" s="23" t="s">
        <v>1957</v>
      </c>
      <c r="B1219" s="26">
        <v>41919.833333333336</v>
      </c>
      <c r="C1219" s="16">
        <v>41920</v>
      </c>
    </row>
    <row r="1220" spans="1:3" x14ac:dyDescent="0.25">
      <c r="A1220" s="23" t="s">
        <v>3066</v>
      </c>
      <c r="B1220" s="26">
        <v>41981.833333333336</v>
      </c>
      <c r="C1220" s="16">
        <v>41982</v>
      </c>
    </row>
    <row r="1221" spans="1:3" x14ac:dyDescent="0.25">
      <c r="A1221" s="23" t="s">
        <v>990</v>
      </c>
      <c r="B1221" s="26">
        <v>41878.833333333336</v>
      </c>
      <c r="C1221" s="16">
        <v>41879</v>
      </c>
    </row>
    <row r="1222" spans="1:3" x14ac:dyDescent="0.25">
      <c r="A1222" s="23" t="s">
        <v>742</v>
      </c>
      <c r="B1222" s="26">
        <v>41879.833333333336</v>
      </c>
      <c r="C1222" s="16">
        <v>41880</v>
      </c>
    </row>
    <row r="1223" spans="1:3" x14ac:dyDescent="0.25">
      <c r="A1223" s="23" t="s">
        <v>824</v>
      </c>
      <c r="B1223" s="26">
        <v>41826.833333333336</v>
      </c>
      <c r="C1223" s="16">
        <v>41827</v>
      </c>
    </row>
    <row r="1224" spans="1:3" x14ac:dyDescent="0.25">
      <c r="A1224" s="23" t="s">
        <v>3487</v>
      </c>
      <c r="B1224" s="26">
        <v>42002.833333333336</v>
      </c>
      <c r="C1224" s="16">
        <v>42003</v>
      </c>
    </row>
    <row r="1225" spans="1:3" x14ac:dyDescent="0.25">
      <c r="A1225" s="23" t="s">
        <v>3366</v>
      </c>
      <c r="B1225" s="26">
        <v>41820.833333333336</v>
      </c>
      <c r="C1225" s="16">
        <v>41821</v>
      </c>
    </row>
    <row r="1226" spans="1:3" x14ac:dyDescent="0.25">
      <c r="A1226" s="23" t="s">
        <v>3535</v>
      </c>
      <c r="B1226" s="26">
        <v>41983.833333333336</v>
      </c>
      <c r="C1226" s="16">
        <v>41984</v>
      </c>
    </row>
    <row r="1227" spans="1:3" x14ac:dyDescent="0.25">
      <c r="A1227" s="23" t="s">
        <v>3541</v>
      </c>
      <c r="B1227" s="26">
        <v>41967.833333333336</v>
      </c>
      <c r="C1227" s="16">
        <v>41968</v>
      </c>
    </row>
    <row r="1228" spans="1:3" x14ac:dyDescent="0.25">
      <c r="A1228" s="23" t="s">
        <v>725</v>
      </c>
      <c r="B1228" s="26">
        <v>41984.833333333336</v>
      </c>
      <c r="C1228" s="16">
        <v>41985</v>
      </c>
    </row>
    <row r="1229" spans="1:3" x14ac:dyDescent="0.25">
      <c r="A1229" s="23" t="s">
        <v>2758</v>
      </c>
      <c r="B1229" s="26">
        <v>41877.833333333336</v>
      </c>
      <c r="C1229" s="16">
        <v>41878</v>
      </c>
    </row>
    <row r="1230" spans="1:3" x14ac:dyDescent="0.25">
      <c r="A1230" s="23" t="s">
        <v>2489</v>
      </c>
      <c r="B1230" s="26"/>
      <c r="C1230" s="16"/>
    </row>
    <row r="1231" spans="1:3" x14ac:dyDescent="0.25">
      <c r="A1231" s="23" t="s">
        <v>2553</v>
      </c>
      <c r="B1231" s="26">
        <v>41857.833333333336</v>
      </c>
      <c r="C1231" s="16">
        <v>41858</v>
      </c>
    </row>
    <row r="1232" spans="1:3" x14ac:dyDescent="0.25">
      <c r="A1232" s="23" t="s">
        <v>1392</v>
      </c>
      <c r="B1232" s="26">
        <v>41669.833333333336</v>
      </c>
      <c r="C1232" s="16">
        <v>41670</v>
      </c>
    </row>
    <row r="1233" spans="1:3" x14ac:dyDescent="0.25">
      <c r="A1233" s="23" t="s">
        <v>3506</v>
      </c>
      <c r="B1233" s="26">
        <v>41983.833333333336</v>
      </c>
      <c r="C1233" s="16">
        <v>41984</v>
      </c>
    </row>
    <row r="1234" spans="1:3" x14ac:dyDescent="0.25">
      <c r="A1234" s="23" t="s">
        <v>2714</v>
      </c>
      <c r="B1234" s="26">
        <v>41889.833333333336</v>
      </c>
      <c r="C1234" s="16">
        <v>41890</v>
      </c>
    </row>
    <row r="1235" spans="1:3" x14ac:dyDescent="0.25">
      <c r="A1235" s="23" t="s">
        <v>555</v>
      </c>
      <c r="B1235" s="26">
        <v>41780.833333333336</v>
      </c>
      <c r="C1235" s="16">
        <v>41781</v>
      </c>
    </row>
    <row r="1236" spans="1:3" x14ac:dyDescent="0.25">
      <c r="A1236" s="23" t="s">
        <v>3098</v>
      </c>
      <c r="B1236" s="26">
        <v>42002.833333333336</v>
      </c>
      <c r="C1236" s="16">
        <v>42003</v>
      </c>
    </row>
    <row r="1237" spans="1:3" x14ac:dyDescent="0.25">
      <c r="A1237" s="23" t="s">
        <v>1067</v>
      </c>
      <c r="B1237" s="26"/>
      <c r="C1237" s="16"/>
    </row>
    <row r="1238" spans="1:3" x14ac:dyDescent="0.25">
      <c r="A1238" s="23" t="s">
        <v>3379</v>
      </c>
      <c r="B1238" s="26">
        <v>41995.833333333336</v>
      </c>
      <c r="C1238" s="16">
        <v>41996</v>
      </c>
    </row>
    <row r="1239" spans="1:3" x14ac:dyDescent="0.25">
      <c r="A1239" s="23" t="s">
        <v>1586</v>
      </c>
      <c r="B1239" s="26">
        <v>41731.833333333336</v>
      </c>
      <c r="C1239" s="16">
        <v>41732</v>
      </c>
    </row>
    <row r="1240" spans="1:3" x14ac:dyDescent="0.25">
      <c r="A1240" s="23" t="s">
        <v>2791</v>
      </c>
      <c r="B1240" s="26">
        <v>41892.833333333336</v>
      </c>
      <c r="C1240" s="16">
        <v>41893</v>
      </c>
    </row>
    <row r="1241" spans="1:3" x14ac:dyDescent="0.25">
      <c r="A1241" s="23" t="s">
        <v>3071</v>
      </c>
      <c r="B1241" s="26">
        <v>41981.833333333336</v>
      </c>
      <c r="C1241" s="16">
        <v>41982</v>
      </c>
    </row>
    <row r="1242" spans="1:3" x14ac:dyDescent="0.25">
      <c r="A1242" s="23" t="s">
        <v>705</v>
      </c>
      <c r="B1242" s="26"/>
      <c r="C1242" s="16"/>
    </row>
    <row r="1243" spans="1:3" x14ac:dyDescent="0.25">
      <c r="A1243" s="23" t="s">
        <v>1769</v>
      </c>
      <c r="B1243" s="26">
        <v>41882.833333333336</v>
      </c>
      <c r="C1243" s="16">
        <v>41883</v>
      </c>
    </row>
    <row r="1244" spans="1:3" x14ac:dyDescent="0.25">
      <c r="A1244" s="23" t="s">
        <v>805</v>
      </c>
      <c r="B1244" s="26">
        <v>41844.833333333336</v>
      </c>
      <c r="C1244" s="16">
        <v>41845</v>
      </c>
    </row>
    <row r="1245" spans="1:3" x14ac:dyDescent="0.25">
      <c r="A1245" s="23" t="s">
        <v>1198</v>
      </c>
      <c r="B1245" s="26"/>
      <c r="C1245" s="16"/>
    </row>
    <row r="1246" spans="1:3" x14ac:dyDescent="0.25">
      <c r="A1246" s="23" t="s">
        <v>1678</v>
      </c>
      <c r="B1246" s="26">
        <v>41751.833333333336</v>
      </c>
      <c r="C1246" s="16">
        <v>41752</v>
      </c>
    </row>
    <row r="1247" spans="1:3" x14ac:dyDescent="0.25">
      <c r="A1247" s="23" t="s">
        <v>2276</v>
      </c>
      <c r="B1247" s="26">
        <v>41907.833333333336</v>
      </c>
      <c r="C1247" s="16">
        <v>41908</v>
      </c>
    </row>
    <row r="1248" spans="1:3" x14ac:dyDescent="0.25">
      <c r="A1248" s="23" t="s">
        <v>1439</v>
      </c>
      <c r="B1248" s="26">
        <v>41877.666666666664</v>
      </c>
      <c r="C1248" s="16">
        <v>41877</v>
      </c>
    </row>
    <row r="1249" spans="1:3" x14ac:dyDescent="0.25">
      <c r="A1249" s="23" t="s">
        <v>1405</v>
      </c>
      <c r="B1249" s="26">
        <v>41707.833333333336</v>
      </c>
      <c r="C1249" s="16">
        <v>41708</v>
      </c>
    </row>
    <row r="1250" spans="1:3" x14ac:dyDescent="0.25">
      <c r="A1250" s="23" t="s">
        <v>2398</v>
      </c>
      <c r="B1250" s="26">
        <v>41942.833333333336</v>
      </c>
      <c r="C1250" s="16">
        <v>41943</v>
      </c>
    </row>
    <row r="1251" spans="1:3" x14ac:dyDescent="0.25">
      <c r="A1251" s="23" t="s">
        <v>1936</v>
      </c>
      <c r="B1251" s="26">
        <v>41862.833333333336</v>
      </c>
      <c r="C1251" s="16">
        <v>41863</v>
      </c>
    </row>
    <row r="1252" spans="1:3" x14ac:dyDescent="0.25">
      <c r="A1252" s="23" t="s">
        <v>2121</v>
      </c>
      <c r="B1252" s="26"/>
      <c r="C1252" s="16"/>
    </row>
    <row r="1253" spans="1:3" x14ac:dyDescent="0.25">
      <c r="A1253" s="23" t="s">
        <v>3441</v>
      </c>
      <c r="B1253" s="26">
        <v>41995.833333333336</v>
      </c>
      <c r="C1253" s="16">
        <v>41996</v>
      </c>
    </row>
    <row r="1254" spans="1:3" x14ac:dyDescent="0.25">
      <c r="A1254" s="23" t="s">
        <v>2586</v>
      </c>
      <c r="B1254" s="26">
        <v>41942.833333333336</v>
      </c>
      <c r="C1254" s="16">
        <v>41943</v>
      </c>
    </row>
    <row r="1255" spans="1:3" x14ac:dyDescent="0.25">
      <c r="A1255" s="23" t="s">
        <v>3492</v>
      </c>
      <c r="B1255" s="26">
        <v>41981.833333333336</v>
      </c>
      <c r="C1255" s="16">
        <v>41982</v>
      </c>
    </row>
    <row r="1256" spans="1:3" x14ac:dyDescent="0.25">
      <c r="A1256" s="23" t="s">
        <v>3284</v>
      </c>
      <c r="B1256" s="26">
        <v>41953.833333333336</v>
      </c>
      <c r="C1256" s="16">
        <v>41954</v>
      </c>
    </row>
    <row r="1257" spans="1:3" x14ac:dyDescent="0.25">
      <c r="A1257" s="23" t="s">
        <v>861</v>
      </c>
      <c r="B1257" s="26">
        <v>41850.833333333336</v>
      </c>
      <c r="C1257" s="16">
        <v>41851</v>
      </c>
    </row>
    <row r="1258" spans="1:3" x14ac:dyDescent="0.25">
      <c r="A1258" s="23" t="s">
        <v>2846</v>
      </c>
      <c r="B1258" s="26">
        <v>41906.833333333336</v>
      </c>
      <c r="C1258" s="16">
        <v>41907</v>
      </c>
    </row>
    <row r="1259" spans="1:3" x14ac:dyDescent="0.25">
      <c r="A1259" s="23" t="s">
        <v>828</v>
      </c>
      <c r="B1259" s="26">
        <v>41942.833333333336</v>
      </c>
      <c r="C1259" s="16">
        <v>41943</v>
      </c>
    </row>
    <row r="1260" spans="1:3" x14ac:dyDescent="0.25">
      <c r="A1260" s="23" t="s">
        <v>690</v>
      </c>
      <c r="B1260" s="26">
        <v>41868.833333333336</v>
      </c>
      <c r="C1260" s="16">
        <v>41869</v>
      </c>
    </row>
    <row r="1261" spans="1:3" x14ac:dyDescent="0.25">
      <c r="A1261" s="23" t="s">
        <v>1644</v>
      </c>
      <c r="B1261" s="26"/>
      <c r="C1261" s="16"/>
    </row>
    <row r="1262" spans="1:3" x14ac:dyDescent="0.25">
      <c r="A1262" s="23" t="s">
        <v>2400</v>
      </c>
      <c r="B1262" s="26">
        <v>41893.833333333336</v>
      </c>
      <c r="C1262" s="16">
        <v>41894</v>
      </c>
    </row>
    <row r="1263" spans="1:3" x14ac:dyDescent="0.25">
      <c r="A1263" s="23" t="s">
        <v>1816</v>
      </c>
      <c r="B1263" s="26">
        <v>41728.833333333336</v>
      </c>
      <c r="C1263" s="16">
        <v>41729</v>
      </c>
    </row>
    <row r="1264" spans="1:3" x14ac:dyDescent="0.25">
      <c r="A1264" s="23" t="s">
        <v>2617</v>
      </c>
      <c r="B1264" s="26">
        <v>41889.833333333336</v>
      </c>
      <c r="C1264" s="16">
        <v>41890</v>
      </c>
    </row>
    <row r="1265" spans="1:3" x14ac:dyDescent="0.25">
      <c r="A1265" s="23" t="s">
        <v>2925</v>
      </c>
      <c r="B1265" s="26">
        <v>41967.833333333336</v>
      </c>
      <c r="C1265" s="16">
        <v>41968</v>
      </c>
    </row>
    <row r="1266" spans="1:3" x14ac:dyDescent="0.25">
      <c r="A1266" s="23" t="s">
        <v>668</v>
      </c>
      <c r="B1266" s="26"/>
      <c r="C1266" s="16"/>
    </row>
    <row r="1267" spans="1:3" x14ac:dyDescent="0.25">
      <c r="A1267" s="23" t="s">
        <v>2358</v>
      </c>
      <c r="B1267" s="26">
        <v>41738.833333333336</v>
      </c>
      <c r="C1267" s="16">
        <v>41739</v>
      </c>
    </row>
    <row r="1268" spans="1:3" x14ac:dyDescent="0.25">
      <c r="A1268" s="23" t="s">
        <v>3142</v>
      </c>
      <c r="B1268" s="26">
        <v>41972.833333333336</v>
      </c>
      <c r="C1268" s="16">
        <v>41973</v>
      </c>
    </row>
    <row r="1269" spans="1:3" x14ac:dyDescent="0.25">
      <c r="A1269" s="23" t="s">
        <v>2315</v>
      </c>
      <c r="B1269" s="26">
        <v>41890.833333333336</v>
      </c>
      <c r="C1269" s="16">
        <v>41891</v>
      </c>
    </row>
    <row r="1270" spans="1:3" x14ac:dyDescent="0.25">
      <c r="A1270" s="23" t="s">
        <v>1585</v>
      </c>
      <c r="B1270" s="26"/>
      <c r="C1270" s="16"/>
    </row>
    <row r="1271" spans="1:3" x14ac:dyDescent="0.25">
      <c r="A1271" s="23" t="s">
        <v>2160</v>
      </c>
      <c r="B1271" s="26">
        <v>41918.833333333336</v>
      </c>
      <c r="C1271" s="16">
        <v>41919</v>
      </c>
    </row>
    <row r="1272" spans="1:3" x14ac:dyDescent="0.25">
      <c r="A1272" s="23" t="s">
        <v>2288</v>
      </c>
      <c r="B1272" s="26"/>
      <c r="C1272" s="16"/>
    </row>
    <row r="1273" spans="1:3" x14ac:dyDescent="0.25">
      <c r="A1273" s="23" t="s">
        <v>1646</v>
      </c>
      <c r="B1273" s="26"/>
      <c r="C1273" s="16"/>
    </row>
    <row r="1274" spans="1:3" x14ac:dyDescent="0.25">
      <c r="A1274" s="23" t="s">
        <v>3454</v>
      </c>
      <c r="B1274" s="26">
        <v>41970.833333333336</v>
      </c>
      <c r="C1274" s="16">
        <v>41971</v>
      </c>
    </row>
    <row r="1275" spans="1:3" x14ac:dyDescent="0.25">
      <c r="A1275" s="23" t="s">
        <v>1566</v>
      </c>
      <c r="B1275" s="26"/>
      <c r="C1275" s="16"/>
    </row>
    <row r="1276" spans="1:3" x14ac:dyDescent="0.25">
      <c r="A1276" s="23" t="s">
        <v>3218</v>
      </c>
      <c r="B1276" s="26">
        <v>41941.833333333336</v>
      </c>
      <c r="C1276" s="16">
        <v>41942</v>
      </c>
    </row>
    <row r="1277" spans="1:3" x14ac:dyDescent="0.25">
      <c r="A1277" s="23" t="s">
        <v>2984</v>
      </c>
      <c r="B1277" s="26">
        <v>41941.833333333336</v>
      </c>
      <c r="C1277" s="16">
        <v>41942</v>
      </c>
    </row>
    <row r="1278" spans="1:3" x14ac:dyDescent="0.25">
      <c r="A1278" s="23" t="s">
        <v>1001</v>
      </c>
      <c r="B1278" s="26">
        <v>41865.833333333336</v>
      </c>
      <c r="C1278" s="16">
        <v>41866</v>
      </c>
    </row>
    <row r="1279" spans="1:3" x14ac:dyDescent="0.25">
      <c r="A1279" s="23" t="s">
        <v>2800</v>
      </c>
      <c r="B1279" s="26">
        <v>41778.833333333336</v>
      </c>
      <c r="C1279" s="16">
        <v>41779</v>
      </c>
    </row>
    <row r="1280" spans="1:3" x14ac:dyDescent="0.25">
      <c r="A1280" s="23" t="s">
        <v>2301</v>
      </c>
      <c r="B1280" s="26">
        <v>41919.833333333336</v>
      </c>
      <c r="C1280" s="16">
        <v>41920</v>
      </c>
    </row>
    <row r="1281" spans="1:3" x14ac:dyDescent="0.25">
      <c r="A1281" s="23" t="s">
        <v>3288</v>
      </c>
      <c r="B1281" s="26">
        <v>41931.833333333336</v>
      </c>
      <c r="C1281" s="16">
        <v>41932</v>
      </c>
    </row>
    <row r="1282" spans="1:3" x14ac:dyDescent="0.25">
      <c r="A1282" s="23" t="s">
        <v>2740</v>
      </c>
      <c r="B1282" s="26">
        <v>41794.833333333336</v>
      </c>
      <c r="C1282" s="16">
        <v>41795</v>
      </c>
    </row>
    <row r="1283" spans="1:3" x14ac:dyDescent="0.25">
      <c r="A1283" s="23" t="s">
        <v>1024</v>
      </c>
      <c r="B1283" s="26">
        <v>41878.833333333336</v>
      </c>
      <c r="C1283" s="16">
        <v>41879</v>
      </c>
    </row>
    <row r="1284" spans="1:3" x14ac:dyDescent="0.25">
      <c r="A1284" s="23" t="s">
        <v>829</v>
      </c>
      <c r="B1284" s="26">
        <v>41811.833333333336</v>
      </c>
      <c r="C1284" s="16">
        <v>41812</v>
      </c>
    </row>
    <row r="1285" spans="1:3" x14ac:dyDescent="0.25">
      <c r="A1285" s="23" t="s">
        <v>3518</v>
      </c>
      <c r="B1285" s="26">
        <v>41962.833333333336</v>
      </c>
      <c r="C1285" s="16">
        <v>41963</v>
      </c>
    </row>
    <row r="1286" spans="1:3" x14ac:dyDescent="0.25">
      <c r="A1286" s="23" t="s">
        <v>517</v>
      </c>
      <c r="B1286" s="26">
        <v>41863.833333333336</v>
      </c>
      <c r="C1286" s="16">
        <v>41864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workbookViewId="0">
      <selection activeCell="G19" sqref="G19"/>
    </sheetView>
  </sheetViews>
  <sheetFormatPr defaultRowHeight="15" x14ac:dyDescent="0.25"/>
  <cols>
    <col min="1" max="1" width="10.140625" bestFit="1" customWidth="1"/>
    <col min="2" max="2" width="21.42578125" bestFit="1" customWidth="1"/>
    <col min="3" max="3" width="10" bestFit="1" customWidth="1"/>
    <col min="4" max="4" width="51" bestFit="1" customWidth="1"/>
    <col min="5" max="5" width="18" bestFit="1" customWidth="1"/>
    <col min="6" max="7" width="11" style="2" bestFit="1" customWidth="1"/>
    <col min="9" max="9" width="17.7109375" customWidth="1"/>
  </cols>
  <sheetData>
    <row r="1" spans="1:10" x14ac:dyDescent="0.25">
      <c r="A1" s="16" t="s">
        <v>2861</v>
      </c>
      <c r="B1" s="23" t="s">
        <v>2862</v>
      </c>
      <c r="C1" s="23" t="s">
        <v>2863</v>
      </c>
      <c r="D1" s="23" t="s">
        <v>210</v>
      </c>
      <c r="E1" s="23" t="s">
        <v>251</v>
      </c>
      <c r="F1" s="23" t="s">
        <v>2917</v>
      </c>
      <c r="G1" s="23" t="s">
        <v>3407</v>
      </c>
    </row>
    <row r="2" spans="1:10" x14ac:dyDescent="0.25">
      <c r="A2" s="16">
        <v>42121</v>
      </c>
      <c r="B2" s="23" t="s">
        <v>2873</v>
      </c>
      <c r="C2" s="23" t="s">
        <v>2874</v>
      </c>
      <c r="D2" s="23" t="s">
        <v>3595</v>
      </c>
      <c r="E2" s="23">
        <v>3085077.19</v>
      </c>
      <c r="F2" s="23" t="s">
        <v>3413</v>
      </c>
      <c r="G2" s="23" t="s">
        <v>3413</v>
      </c>
      <c r="I2" s="34">
        <v>-39716.870000000003</v>
      </c>
      <c r="J2">
        <f>TDSheet[[#This Row],[Конечный остаток]]-I2</f>
        <v>3124794.06</v>
      </c>
    </row>
    <row r="3" spans="1:10" x14ac:dyDescent="0.25">
      <c r="A3" s="16">
        <v>42121</v>
      </c>
      <c r="B3" s="23"/>
      <c r="C3" s="23" t="s">
        <v>2871</v>
      </c>
      <c r="D3" s="23" t="s">
        <v>2872</v>
      </c>
      <c r="E3" s="23">
        <v>387515.16</v>
      </c>
      <c r="F3" s="23" t="s">
        <v>3414</v>
      </c>
      <c r="G3" s="23" t="s">
        <v>3414</v>
      </c>
      <c r="I3" s="34">
        <v>-5012</v>
      </c>
      <c r="J3" s="2">
        <f>TDSheet[[#This Row],[Конечный остаток]]-I3</f>
        <v>392527.16</v>
      </c>
    </row>
    <row r="4" spans="1:10" x14ac:dyDescent="0.25">
      <c r="A4" s="16">
        <v>42121</v>
      </c>
      <c r="B4" s="23"/>
      <c r="C4" s="23" t="s">
        <v>2865</v>
      </c>
      <c r="D4" s="23" t="s">
        <v>2866</v>
      </c>
      <c r="E4" s="23">
        <v>5397495.9500000002</v>
      </c>
      <c r="F4" s="23" t="s">
        <v>3410</v>
      </c>
      <c r="G4" s="23" t="s">
        <v>3410</v>
      </c>
      <c r="I4" s="34">
        <v>10.07</v>
      </c>
      <c r="J4" s="2">
        <f>TDSheet[[#This Row],[Конечный остаток]]-I4</f>
        <v>5397485.8799999999</v>
      </c>
    </row>
    <row r="5" spans="1:10" x14ac:dyDescent="0.25">
      <c r="A5" s="16">
        <v>42121</v>
      </c>
      <c r="B5" s="23"/>
      <c r="C5" s="23" t="s">
        <v>2883</v>
      </c>
      <c r="D5" s="23" t="s">
        <v>2884</v>
      </c>
      <c r="E5" s="23">
        <v>-5012</v>
      </c>
      <c r="F5" s="23" t="s">
        <v>3415</v>
      </c>
      <c r="G5" s="23" t="s">
        <v>3415</v>
      </c>
      <c r="I5" s="34">
        <v>49.97</v>
      </c>
      <c r="J5" s="2">
        <f>TDSheet[[#This Row],[Конечный остаток]]-I5</f>
        <v>-5061.97</v>
      </c>
    </row>
    <row r="6" spans="1:10" x14ac:dyDescent="0.25">
      <c r="A6" s="16">
        <v>42121</v>
      </c>
      <c r="B6" s="23" t="s">
        <v>2898</v>
      </c>
      <c r="C6" s="23" t="s">
        <v>2899</v>
      </c>
      <c r="D6" s="23" t="s">
        <v>2900</v>
      </c>
      <c r="E6" s="23">
        <v>134.05000000000001</v>
      </c>
      <c r="F6" s="23" t="s">
        <v>3416</v>
      </c>
      <c r="G6" s="23" t="s">
        <v>3416</v>
      </c>
      <c r="I6" s="34">
        <v>134.05000000000001</v>
      </c>
      <c r="J6" s="2">
        <f>TDSheet[[#This Row],[Конечный остаток]]-I6</f>
        <v>0</v>
      </c>
    </row>
    <row r="7" spans="1:10" x14ac:dyDescent="0.25">
      <c r="A7" s="16">
        <v>42121</v>
      </c>
      <c r="B7" s="23" t="s">
        <v>3596</v>
      </c>
      <c r="C7" s="23" t="s">
        <v>2874</v>
      </c>
      <c r="D7" s="23" t="s">
        <v>3595</v>
      </c>
      <c r="E7" s="23">
        <v>50000</v>
      </c>
      <c r="F7" s="23" t="s">
        <v>3413</v>
      </c>
      <c r="G7" s="23" t="s">
        <v>3413</v>
      </c>
      <c r="I7" s="34">
        <v>202.38</v>
      </c>
      <c r="J7" s="2">
        <f>TDSheet[[#This Row],[Конечный остаток]]-I7</f>
        <v>49797.62</v>
      </c>
    </row>
    <row r="8" spans="1:10" x14ac:dyDescent="0.25">
      <c r="A8" s="16">
        <v>42121</v>
      </c>
      <c r="B8" s="23" t="s">
        <v>2905</v>
      </c>
      <c r="C8" s="23" t="s">
        <v>2868</v>
      </c>
      <c r="D8" s="23" t="s">
        <v>2869</v>
      </c>
      <c r="E8" s="23">
        <v>23801.59</v>
      </c>
      <c r="F8" s="23" t="s">
        <v>3412</v>
      </c>
      <c r="G8" s="23" t="s">
        <v>3412</v>
      </c>
      <c r="I8" s="34">
        <v>502.5</v>
      </c>
      <c r="J8" s="2">
        <f>TDSheet[[#This Row],[Конечный остаток]]-I8</f>
        <v>23299.09</v>
      </c>
    </row>
    <row r="9" spans="1:10" x14ac:dyDescent="0.25">
      <c r="A9" s="16">
        <v>42121</v>
      </c>
      <c r="B9" s="23"/>
      <c r="C9" s="23" t="s">
        <v>2876</v>
      </c>
      <c r="D9" s="23" t="s">
        <v>2877</v>
      </c>
      <c r="E9" s="23">
        <v>4210444.75</v>
      </c>
      <c r="F9" s="23" t="s">
        <v>2918</v>
      </c>
      <c r="G9" s="23" t="s">
        <v>3420</v>
      </c>
      <c r="I9" s="34">
        <v>654.80999999999995</v>
      </c>
      <c r="J9" s="2">
        <f>TDSheet[[#This Row],[Конечный остаток]]-I9</f>
        <v>4209789.9400000004</v>
      </c>
    </row>
    <row r="10" spans="1:10" x14ac:dyDescent="0.25">
      <c r="A10" s="16">
        <v>42121</v>
      </c>
      <c r="B10" s="23" t="s">
        <v>2909</v>
      </c>
      <c r="C10" s="23" t="s">
        <v>2910</v>
      </c>
      <c r="D10" s="23" t="s">
        <v>2911</v>
      </c>
      <c r="E10" s="23">
        <v>5000</v>
      </c>
      <c r="F10" s="23" t="s">
        <v>3417</v>
      </c>
      <c r="G10" s="23" t="s">
        <v>3417</v>
      </c>
      <c r="I10" s="34">
        <v>862.53</v>
      </c>
      <c r="J10" s="2">
        <f>TDSheet[[#This Row],[Конечный остаток]]-I10</f>
        <v>4137.47</v>
      </c>
    </row>
    <row r="11" spans="1:10" x14ac:dyDescent="0.25">
      <c r="A11" s="16">
        <v>42121</v>
      </c>
      <c r="B11" s="23"/>
      <c r="C11" s="23" t="s">
        <v>2874</v>
      </c>
      <c r="D11" s="23" t="s">
        <v>3595</v>
      </c>
      <c r="E11" s="23">
        <v>21238.74</v>
      </c>
      <c r="F11" s="23" t="s">
        <v>3413</v>
      </c>
      <c r="G11" s="23" t="s">
        <v>3413</v>
      </c>
      <c r="I11" s="34">
        <v>1200</v>
      </c>
      <c r="J11" s="2">
        <f>TDSheet[[#This Row],[Конечный остаток]]-I11</f>
        <v>20038.740000000002</v>
      </c>
    </row>
    <row r="12" spans="1:10" x14ac:dyDescent="0.25">
      <c r="A12" s="16">
        <v>42121</v>
      </c>
      <c r="B12" s="23" t="s">
        <v>2902</v>
      </c>
      <c r="C12" s="23" t="s">
        <v>2903</v>
      </c>
      <c r="D12" s="23" t="s">
        <v>1835</v>
      </c>
      <c r="E12" s="23">
        <v>278639.25</v>
      </c>
      <c r="F12" s="23" t="s">
        <v>2919</v>
      </c>
      <c r="G12" s="23" t="s">
        <v>3421</v>
      </c>
      <c r="I12" s="34">
        <v>1375</v>
      </c>
      <c r="J12" s="2">
        <f>TDSheet[[#This Row],[Конечный остаток]]-I12</f>
        <v>277264.25</v>
      </c>
    </row>
    <row r="13" spans="1:10" x14ac:dyDescent="0.25">
      <c r="A13" s="16">
        <v>42121</v>
      </c>
      <c r="B13" s="23" t="s">
        <v>2907</v>
      </c>
      <c r="C13" s="23" t="s">
        <v>2871</v>
      </c>
      <c r="D13" s="23" t="s">
        <v>2872</v>
      </c>
      <c r="E13" s="23">
        <v>331261.34000000003</v>
      </c>
      <c r="F13" s="23" t="s">
        <v>3414</v>
      </c>
      <c r="G13" s="23" t="s">
        <v>3414</v>
      </c>
      <c r="I13" s="34">
        <v>1500</v>
      </c>
      <c r="J13" s="2">
        <f>TDSheet[[#This Row],[Конечный остаток]]-I13</f>
        <v>329761.34000000003</v>
      </c>
    </row>
    <row r="14" spans="1:10" x14ac:dyDescent="0.25">
      <c r="A14" s="16">
        <v>42121</v>
      </c>
      <c r="B14" s="23" t="s">
        <v>2904</v>
      </c>
      <c r="C14" s="23" t="s">
        <v>2876</v>
      </c>
      <c r="D14" s="23" t="s">
        <v>2877</v>
      </c>
      <c r="E14" s="23">
        <v>101263.41</v>
      </c>
      <c r="F14" s="23" t="s">
        <v>2918</v>
      </c>
      <c r="G14" s="23" t="s">
        <v>3420</v>
      </c>
      <c r="I14" s="34">
        <v>2550.1799999999998</v>
      </c>
      <c r="J14" s="2">
        <f>TDSheet[[#This Row],[Конечный остаток]]-I14</f>
        <v>98713.23000000001</v>
      </c>
    </row>
    <row r="15" spans="1:10" x14ac:dyDescent="0.25">
      <c r="A15" s="16">
        <v>42121</v>
      </c>
      <c r="B15" s="23" t="s">
        <v>2908</v>
      </c>
      <c r="C15" s="23" t="s">
        <v>2883</v>
      </c>
      <c r="D15" s="23" t="s">
        <v>2884</v>
      </c>
      <c r="E15" s="23">
        <v>38533.69</v>
      </c>
      <c r="F15" s="23" t="s">
        <v>3415</v>
      </c>
      <c r="G15" s="23" t="s">
        <v>3415</v>
      </c>
      <c r="I15" s="34">
        <v>3125.54</v>
      </c>
      <c r="J15" s="2">
        <f>TDSheet[[#This Row],[Конечный остаток]]-I15</f>
        <v>35408.15</v>
      </c>
    </row>
    <row r="16" spans="1:10" x14ac:dyDescent="0.25">
      <c r="A16" s="16">
        <v>42121</v>
      </c>
      <c r="B16" s="23"/>
      <c r="C16" s="23" t="s">
        <v>2915</v>
      </c>
      <c r="D16" s="23" t="s">
        <v>2916</v>
      </c>
      <c r="E16" s="23">
        <v>611420.9</v>
      </c>
      <c r="F16" s="23" t="s">
        <v>3418</v>
      </c>
      <c r="G16" s="23" t="s">
        <v>3418</v>
      </c>
      <c r="I16" s="34">
        <v>4264</v>
      </c>
      <c r="J16" s="2">
        <f>TDSheet[[#This Row],[Конечный остаток]]-I16</f>
        <v>607156.9</v>
      </c>
    </row>
    <row r="17" spans="1:10" x14ac:dyDescent="0.25">
      <c r="A17" s="16">
        <v>42121</v>
      </c>
      <c r="B17" s="23" t="s">
        <v>3597</v>
      </c>
      <c r="C17" s="23" t="s">
        <v>3598</v>
      </c>
      <c r="D17" s="23" t="s">
        <v>3599</v>
      </c>
      <c r="E17" s="23">
        <v>13349.48</v>
      </c>
      <c r="F17" s="23" t="s">
        <v>3600</v>
      </c>
      <c r="G17" s="23" t="s">
        <v>3600</v>
      </c>
      <c r="I17" s="34">
        <v>5000</v>
      </c>
      <c r="J17" s="2">
        <f>TDSheet[[#This Row],[Конечный остаток]]-I17</f>
        <v>8349.48</v>
      </c>
    </row>
    <row r="18" spans="1:10" x14ac:dyDescent="0.25">
      <c r="A18" s="16">
        <v>42121</v>
      </c>
      <c r="B18" s="23" t="s">
        <v>2891</v>
      </c>
      <c r="C18" s="23" t="s">
        <v>2874</v>
      </c>
      <c r="D18" s="23" t="s">
        <v>3595</v>
      </c>
      <c r="E18" s="23">
        <v>31650.66</v>
      </c>
      <c r="F18" s="23" t="s">
        <v>3413</v>
      </c>
      <c r="G18" s="23" t="s">
        <v>3413</v>
      </c>
      <c r="I18" s="34">
        <v>5500</v>
      </c>
      <c r="J18" s="2">
        <f>TDSheet[[#This Row],[Конечный остаток]]-I18</f>
        <v>26150.66</v>
      </c>
    </row>
    <row r="19" spans="1:10" x14ac:dyDescent="0.25">
      <c r="A19" s="16">
        <v>42121</v>
      </c>
      <c r="B19" s="23" t="s">
        <v>2864</v>
      </c>
      <c r="C19" s="23" t="s">
        <v>2865</v>
      </c>
      <c r="D19" s="23" t="s">
        <v>2866</v>
      </c>
      <c r="E19" s="23">
        <v>2550.1799999999998</v>
      </c>
      <c r="F19" s="23" t="s">
        <v>3410</v>
      </c>
      <c r="G19" s="23" t="s">
        <v>3410</v>
      </c>
      <c r="I19" s="34">
        <v>6000</v>
      </c>
      <c r="J19" s="2">
        <f>TDSheet[[#This Row],[Конечный остаток]]-I19</f>
        <v>-3449.82</v>
      </c>
    </row>
    <row r="20" spans="1:10" x14ac:dyDescent="0.25">
      <c r="A20" s="16">
        <v>42121</v>
      </c>
      <c r="B20" s="23" t="s">
        <v>2885</v>
      </c>
      <c r="C20" s="23" t="s">
        <v>2886</v>
      </c>
      <c r="D20" s="23" t="s">
        <v>2887</v>
      </c>
      <c r="E20" s="23">
        <v>216076.86</v>
      </c>
      <c r="F20" s="23" t="s">
        <v>3408</v>
      </c>
      <c r="G20" s="23" t="s">
        <v>3408</v>
      </c>
      <c r="I20" s="34">
        <v>29985</v>
      </c>
      <c r="J20" s="2">
        <f>TDSheet[[#This Row],[Конечный остаток]]-I20</f>
        <v>186091.86</v>
      </c>
    </row>
    <row r="21" spans="1:10" x14ac:dyDescent="0.25">
      <c r="A21" s="16">
        <v>42121</v>
      </c>
      <c r="B21" s="23" t="s">
        <v>2878</v>
      </c>
      <c r="C21" s="23" t="s">
        <v>2868</v>
      </c>
      <c r="D21" s="23" t="s">
        <v>2869</v>
      </c>
      <c r="E21" s="23">
        <v>29985</v>
      </c>
      <c r="F21" s="23" t="s">
        <v>3412</v>
      </c>
      <c r="G21" s="23" t="s">
        <v>3412</v>
      </c>
      <c r="I21" s="34">
        <v>38533.69</v>
      </c>
      <c r="J21" s="2">
        <f>TDSheet[[#This Row],[Конечный остаток]]-I21</f>
        <v>-8548.6900000000023</v>
      </c>
    </row>
    <row r="22" spans="1:10" x14ac:dyDescent="0.25">
      <c r="A22" s="16">
        <v>42121</v>
      </c>
      <c r="B22" s="23" t="s">
        <v>3601</v>
      </c>
      <c r="C22" s="23" t="s">
        <v>2876</v>
      </c>
      <c r="D22" s="23" t="s">
        <v>2877</v>
      </c>
      <c r="E22" s="23">
        <v>10000</v>
      </c>
      <c r="F22" s="23" t="s">
        <v>2918</v>
      </c>
      <c r="G22" s="23" t="s">
        <v>3420</v>
      </c>
      <c r="I22" s="34">
        <v>40147.379999999997</v>
      </c>
      <c r="J22" s="2">
        <f>TDSheet[[#This Row],[Конечный остаток]]-I22</f>
        <v>-30147.379999999997</v>
      </c>
    </row>
    <row r="23" spans="1:10" x14ac:dyDescent="0.25">
      <c r="A23" s="16">
        <v>42121</v>
      </c>
      <c r="B23" s="23"/>
      <c r="C23" s="23" t="s">
        <v>2886</v>
      </c>
      <c r="D23" s="23" t="s">
        <v>2887</v>
      </c>
      <c r="E23" s="23">
        <v>3955483.85</v>
      </c>
      <c r="F23" s="23" t="s">
        <v>3408</v>
      </c>
      <c r="G23" s="23" t="s">
        <v>3408</v>
      </c>
      <c r="I23" s="34">
        <v>54284.31</v>
      </c>
      <c r="J23" s="2">
        <f>TDSheet[[#This Row],[Конечный остаток]]-I23</f>
        <v>3901199.54</v>
      </c>
    </row>
    <row r="24" spans="1:10" x14ac:dyDescent="0.25">
      <c r="A24" s="16">
        <v>42121</v>
      </c>
      <c r="B24" s="23"/>
      <c r="C24" s="23" t="s">
        <v>2880</v>
      </c>
      <c r="D24" s="23" t="s">
        <v>2881</v>
      </c>
      <c r="E24" s="23">
        <v>654.80999999999995</v>
      </c>
      <c r="F24" s="23" t="s">
        <v>3411</v>
      </c>
      <c r="G24" s="23" t="s">
        <v>3411</v>
      </c>
      <c r="I24" s="34">
        <v>64186.47</v>
      </c>
      <c r="J24" s="2">
        <f>TDSheet[[#This Row],[Конечный остаток]]-I24</f>
        <v>-63531.66</v>
      </c>
    </row>
    <row r="25" spans="1:10" x14ac:dyDescent="0.25">
      <c r="A25" s="16">
        <v>42121</v>
      </c>
      <c r="B25" s="23" t="s">
        <v>2901</v>
      </c>
      <c r="C25" s="23" t="s">
        <v>2874</v>
      </c>
      <c r="D25" s="23" t="s">
        <v>3595</v>
      </c>
      <c r="E25" s="23">
        <v>5500</v>
      </c>
      <c r="F25" s="23" t="s">
        <v>3413</v>
      </c>
      <c r="G25" s="23" t="s">
        <v>3413</v>
      </c>
      <c r="I25" s="34">
        <v>64448.73</v>
      </c>
      <c r="J25" s="2">
        <f>TDSheet[[#This Row],[Конечный остаток]]-I25</f>
        <v>-58948.73</v>
      </c>
    </row>
    <row r="26" spans="1:10" x14ac:dyDescent="0.25">
      <c r="A26" s="16">
        <v>42121</v>
      </c>
      <c r="B26" s="23" t="s">
        <v>2894</v>
      </c>
      <c r="C26" s="23" t="s">
        <v>2865</v>
      </c>
      <c r="D26" s="23" t="s">
        <v>2866</v>
      </c>
      <c r="E26" s="23">
        <v>1200</v>
      </c>
      <c r="F26" s="23" t="s">
        <v>3410</v>
      </c>
      <c r="G26" s="23" t="s">
        <v>3410</v>
      </c>
      <c r="I26" s="34">
        <v>79895.259999999995</v>
      </c>
      <c r="J26" s="2">
        <f>TDSheet[[#This Row],[Конечный остаток]]-I26</f>
        <v>-78695.259999999995</v>
      </c>
    </row>
    <row r="27" spans="1:10" x14ac:dyDescent="0.25">
      <c r="A27" s="16">
        <v>42121</v>
      </c>
      <c r="B27" s="23" t="s">
        <v>2897</v>
      </c>
      <c r="C27" s="23" t="s">
        <v>2868</v>
      </c>
      <c r="D27" s="23" t="s">
        <v>2869</v>
      </c>
      <c r="E27" s="23">
        <v>650</v>
      </c>
      <c r="F27" s="23" t="s">
        <v>3412</v>
      </c>
      <c r="G27" s="23" t="s">
        <v>3412</v>
      </c>
      <c r="I27" s="34">
        <v>88493.54</v>
      </c>
      <c r="J27" s="2">
        <f>TDSheet[[#This Row],[Конечный остаток]]-I27</f>
        <v>-87843.54</v>
      </c>
    </row>
    <row r="28" spans="1:10" x14ac:dyDescent="0.25">
      <c r="A28" s="16">
        <v>42121</v>
      </c>
      <c r="B28" s="23" t="s">
        <v>2912</v>
      </c>
      <c r="C28" s="23" t="s">
        <v>2910</v>
      </c>
      <c r="D28" s="23" t="s">
        <v>2911</v>
      </c>
      <c r="E28" s="23">
        <v>134684.32</v>
      </c>
      <c r="F28" s="23" t="s">
        <v>3417</v>
      </c>
      <c r="G28" s="23" t="s">
        <v>3417</v>
      </c>
      <c r="I28" s="34">
        <v>112277.97</v>
      </c>
      <c r="J28" s="2">
        <f>TDSheet[[#This Row],[Конечный остаток]]-I28</f>
        <v>22406.350000000006</v>
      </c>
    </row>
    <row r="29" spans="1:10" x14ac:dyDescent="0.25">
      <c r="A29" s="16">
        <v>42121</v>
      </c>
      <c r="B29" s="23" t="s">
        <v>2882</v>
      </c>
      <c r="C29" s="23" t="s">
        <v>2883</v>
      </c>
      <c r="D29" s="23" t="s">
        <v>2884</v>
      </c>
      <c r="E29" s="23">
        <v>64448.73</v>
      </c>
      <c r="F29" s="23" t="s">
        <v>3415</v>
      </c>
      <c r="G29" s="23" t="s">
        <v>3415</v>
      </c>
      <c r="I29" s="34">
        <v>134684.32</v>
      </c>
      <c r="J29" s="2">
        <f>TDSheet[[#This Row],[Конечный остаток]]-I29</f>
        <v>-70235.59</v>
      </c>
    </row>
    <row r="30" spans="1:10" x14ac:dyDescent="0.25">
      <c r="A30" s="16">
        <v>42121</v>
      </c>
      <c r="B30" s="23" t="s">
        <v>2888</v>
      </c>
      <c r="C30" s="23" t="s">
        <v>2889</v>
      </c>
      <c r="D30" s="23" t="s">
        <v>2890</v>
      </c>
      <c r="E30" s="23">
        <v>88493.54</v>
      </c>
      <c r="F30" s="23" t="s">
        <v>3409</v>
      </c>
      <c r="G30" s="23" t="s">
        <v>3409</v>
      </c>
      <c r="I30" s="34">
        <v>216076.86</v>
      </c>
      <c r="J30" s="2">
        <f>TDSheet[[#This Row],[Конечный остаток]]-I30</f>
        <v>-127583.31999999999</v>
      </c>
    </row>
    <row r="31" spans="1:10" x14ac:dyDescent="0.25">
      <c r="A31" s="16">
        <v>42121</v>
      </c>
      <c r="B31" s="23" t="s">
        <v>3602</v>
      </c>
      <c r="C31" s="23" t="s">
        <v>3598</v>
      </c>
      <c r="D31" s="23" t="s">
        <v>3599</v>
      </c>
      <c r="E31" s="23">
        <v>50000</v>
      </c>
      <c r="F31" s="23" t="s">
        <v>3600</v>
      </c>
      <c r="G31" s="23" t="s">
        <v>3600</v>
      </c>
      <c r="I31" s="34">
        <v>385712.16</v>
      </c>
      <c r="J31" s="2">
        <f>TDSheet[[#This Row],[Конечный остаток]]-I31</f>
        <v>-335712.16</v>
      </c>
    </row>
    <row r="32" spans="1:10" x14ac:dyDescent="0.25">
      <c r="A32" s="16">
        <v>42121</v>
      </c>
      <c r="B32" s="23" t="s">
        <v>2875</v>
      </c>
      <c r="C32" s="23" t="s">
        <v>2876</v>
      </c>
      <c r="D32" s="23" t="s">
        <v>2877</v>
      </c>
      <c r="E32" s="23">
        <v>-39716.870000000003</v>
      </c>
      <c r="F32" s="23" t="s">
        <v>2918</v>
      </c>
      <c r="G32" s="23" t="s">
        <v>3420</v>
      </c>
      <c r="I32" s="34">
        <v>452447.59</v>
      </c>
      <c r="J32" s="2">
        <f>TDSheet[[#This Row],[Конечный остаток]]-I32</f>
        <v>-492164.46</v>
      </c>
    </row>
    <row r="33" spans="1:10" x14ac:dyDescent="0.25">
      <c r="A33" s="16">
        <v>42121</v>
      </c>
      <c r="B33" s="23" t="s">
        <v>2895</v>
      </c>
      <c r="C33" s="23" t="s">
        <v>2886</v>
      </c>
      <c r="D33" s="23" t="s">
        <v>2887</v>
      </c>
      <c r="E33" s="23">
        <v>1500</v>
      </c>
      <c r="F33" s="23" t="s">
        <v>3408</v>
      </c>
      <c r="G33" s="23" t="s">
        <v>3408</v>
      </c>
      <c r="I33" s="34">
        <v>462174.02</v>
      </c>
      <c r="J33" s="2">
        <f>TDSheet[[#This Row],[Конечный остаток]]-I33</f>
        <v>-460674.02</v>
      </c>
    </row>
    <row r="34" spans="1:10" x14ac:dyDescent="0.25">
      <c r="A34" s="16">
        <v>42121</v>
      </c>
      <c r="B34" s="23" t="s">
        <v>2892</v>
      </c>
      <c r="C34" s="23" t="s">
        <v>2880</v>
      </c>
      <c r="D34" s="23" t="s">
        <v>2881</v>
      </c>
      <c r="E34" s="23">
        <v>3125.54</v>
      </c>
      <c r="F34" s="23" t="s">
        <v>3411</v>
      </c>
      <c r="G34" s="23" t="s">
        <v>3411</v>
      </c>
      <c r="I34" s="34">
        <v>492999.62</v>
      </c>
      <c r="J34" s="2">
        <f>TDSheet[[#This Row],[Конечный остаток]]-I34</f>
        <v>-489874.08</v>
      </c>
    </row>
    <row r="35" spans="1:10" x14ac:dyDescent="0.25">
      <c r="A35" s="16">
        <v>42121</v>
      </c>
      <c r="B35" s="23" t="s">
        <v>2867</v>
      </c>
      <c r="C35" s="23" t="s">
        <v>2868</v>
      </c>
      <c r="D35" s="23" t="s">
        <v>2869</v>
      </c>
      <c r="E35" s="23">
        <v>1174.2</v>
      </c>
      <c r="F35" s="23" t="s">
        <v>3412</v>
      </c>
      <c r="G35" s="23" t="s">
        <v>3412</v>
      </c>
      <c r="I35" s="34">
        <v>949523.56</v>
      </c>
      <c r="J35" s="2">
        <f>TDSheet[[#This Row],[Конечный остаток]]-I35</f>
        <v>-948349.3600000001</v>
      </c>
    </row>
    <row r="36" spans="1:10" x14ac:dyDescent="0.25">
      <c r="A36" s="16">
        <v>42121</v>
      </c>
      <c r="B36" s="23"/>
      <c r="C36" s="23" t="s">
        <v>2899</v>
      </c>
      <c r="D36" s="23" t="s">
        <v>2900</v>
      </c>
      <c r="E36" s="23">
        <v>492999.62</v>
      </c>
      <c r="F36" s="23" t="s">
        <v>3416</v>
      </c>
      <c r="G36" s="23" t="s">
        <v>3416</v>
      </c>
      <c r="I36" s="34">
        <v>1028395.9</v>
      </c>
      <c r="J36" s="2">
        <f>TDSheet[[#This Row],[Конечный остаток]]-I36</f>
        <v>-535396.28</v>
      </c>
    </row>
    <row r="37" spans="1:10" x14ac:dyDescent="0.25">
      <c r="A37" s="16">
        <v>42121</v>
      </c>
      <c r="B37" s="23" t="s">
        <v>2906</v>
      </c>
      <c r="C37" s="23" t="s">
        <v>2903</v>
      </c>
      <c r="D37" s="23" t="s">
        <v>1835</v>
      </c>
      <c r="E37" s="23">
        <v>20</v>
      </c>
      <c r="F37" s="23" t="s">
        <v>2919</v>
      </c>
      <c r="G37" s="23" t="s">
        <v>3421</v>
      </c>
      <c r="I37" s="34">
        <v>2421270.09</v>
      </c>
      <c r="J37" s="2">
        <f>TDSheet[[#This Row],[Конечный остаток]]-I37</f>
        <v>-2421250.09</v>
      </c>
    </row>
    <row r="38" spans="1:10" x14ac:dyDescent="0.25">
      <c r="A38" s="16">
        <v>42121</v>
      </c>
      <c r="B38" s="23" t="s">
        <v>2893</v>
      </c>
      <c r="C38" s="23" t="s">
        <v>2874</v>
      </c>
      <c r="D38" s="23" t="s">
        <v>3595</v>
      </c>
      <c r="E38" s="23">
        <v>564</v>
      </c>
      <c r="F38" s="23" t="s">
        <v>3413</v>
      </c>
      <c r="G38" s="23" t="s">
        <v>3413</v>
      </c>
      <c r="I38" s="34">
        <v>3060687.24</v>
      </c>
      <c r="J38" s="2">
        <f>TDSheet[[#This Row],[Конечный остаток]]-I38</f>
        <v>-3060123.24</v>
      </c>
    </row>
    <row r="39" spans="1:10" x14ac:dyDescent="0.25">
      <c r="A39" s="16">
        <v>42121</v>
      </c>
      <c r="B39" s="23"/>
      <c r="C39" s="23" t="s">
        <v>2913</v>
      </c>
      <c r="D39" s="23" t="s">
        <v>2914</v>
      </c>
      <c r="E39" s="23">
        <v>452447.59</v>
      </c>
      <c r="F39" s="23" t="s">
        <v>3419</v>
      </c>
      <c r="G39" s="23" t="s">
        <v>3419</v>
      </c>
      <c r="I39" s="34">
        <v>3955483.85</v>
      </c>
      <c r="J39" s="2">
        <f>TDSheet[[#This Row],[Конечный остаток]]-I39</f>
        <v>-3503036.2600000002</v>
      </c>
    </row>
    <row r="40" spans="1:10" x14ac:dyDescent="0.25">
      <c r="A40" s="16">
        <v>42121</v>
      </c>
      <c r="B40" s="23" t="s">
        <v>2879</v>
      </c>
      <c r="C40" s="23" t="s">
        <v>2880</v>
      </c>
      <c r="D40" s="23" t="s">
        <v>2881</v>
      </c>
      <c r="E40" s="23">
        <v>54284.31</v>
      </c>
      <c r="F40" s="23" t="s">
        <v>3411</v>
      </c>
      <c r="G40" s="23" t="s">
        <v>3411</v>
      </c>
      <c r="I40" s="34">
        <v>4210444.75</v>
      </c>
      <c r="J40" s="2">
        <f>TDSheet[[#This Row],[Конечный остаток]]-I40</f>
        <v>-4156160.44</v>
      </c>
    </row>
    <row r="41" spans="1:10" x14ac:dyDescent="0.25">
      <c r="A41" s="16">
        <v>42121</v>
      </c>
      <c r="B41" s="23" t="s">
        <v>2870</v>
      </c>
      <c r="C41" s="23" t="s">
        <v>2871</v>
      </c>
      <c r="D41" s="23" t="s">
        <v>2872</v>
      </c>
      <c r="E41" s="23">
        <v>6872667.3499999996</v>
      </c>
      <c r="F41" s="23" t="s">
        <v>3414</v>
      </c>
      <c r="G41" s="23" t="s">
        <v>3414</v>
      </c>
      <c r="I41" s="34">
        <v>5397495.9500000002</v>
      </c>
      <c r="J41" s="2">
        <f>TDSheet[[#This Row],[Конечный остаток]]-I41</f>
        <v>1475171.3999999994</v>
      </c>
    </row>
    <row r="42" spans="1:10" x14ac:dyDescent="0.25">
      <c r="A42" s="16">
        <v>42121</v>
      </c>
      <c r="B42" s="23" t="s">
        <v>2896</v>
      </c>
      <c r="C42" s="23" t="s">
        <v>2865</v>
      </c>
      <c r="D42" s="23" t="s">
        <v>2866</v>
      </c>
      <c r="E42" s="23">
        <v>49.97</v>
      </c>
      <c r="F42" s="23" t="s">
        <v>3410</v>
      </c>
      <c r="G42" s="23" t="s">
        <v>3410</v>
      </c>
      <c r="I42" s="35">
        <f>SUM(I2:I41)</f>
        <v>23727850.419999998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A3" sqref="A3"/>
    </sheetView>
  </sheetViews>
  <sheetFormatPr defaultRowHeight="15" x14ac:dyDescent="0.25"/>
  <cols>
    <col min="1" max="1" width="18.28515625" bestFit="1" customWidth="1"/>
    <col min="2" max="2" width="19.28515625" bestFit="1" customWidth="1"/>
  </cols>
  <sheetData>
    <row r="1" spans="1:2" x14ac:dyDescent="0.25">
      <c r="A1" s="23" t="s">
        <v>82</v>
      </c>
      <c r="B1" s="23" t="s">
        <v>3603</v>
      </c>
    </row>
    <row r="2" spans="1:2" x14ac:dyDescent="0.25">
      <c r="A2" s="23" t="s">
        <v>88</v>
      </c>
      <c r="B2" s="23" t="s">
        <v>3548</v>
      </c>
    </row>
    <row r="3" spans="1:2" x14ac:dyDescent="0.25">
      <c r="A3" s="23" t="s">
        <v>140</v>
      </c>
      <c r="B3" s="23" t="s">
        <v>3549</v>
      </c>
    </row>
    <row r="4" spans="1:2" x14ac:dyDescent="0.25">
      <c r="A4" s="23" t="s">
        <v>84</v>
      </c>
      <c r="B4" s="23" t="s">
        <v>3550</v>
      </c>
    </row>
    <row r="5" spans="1:2" x14ac:dyDescent="0.25">
      <c r="A5" s="23" t="s">
        <v>132</v>
      </c>
      <c r="B5" s="23" t="s">
        <v>3551</v>
      </c>
    </row>
    <row r="6" spans="1:2" x14ac:dyDescent="0.25">
      <c r="A6" s="23" t="s">
        <v>94</v>
      </c>
      <c r="B6" s="23" t="s">
        <v>3552</v>
      </c>
    </row>
    <row r="7" spans="1:2" x14ac:dyDescent="0.25">
      <c r="A7" s="23" t="s">
        <v>143</v>
      </c>
      <c r="B7" s="23" t="s">
        <v>3553</v>
      </c>
    </row>
    <row r="8" spans="1:2" x14ac:dyDescent="0.25">
      <c r="A8" s="23" t="s">
        <v>109</v>
      </c>
      <c r="B8" s="23" t="s">
        <v>3554</v>
      </c>
    </row>
    <row r="9" spans="1:2" x14ac:dyDescent="0.25">
      <c r="A9" s="23" t="s">
        <v>146</v>
      </c>
      <c r="B9" s="23" t="s">
        <v>3555</v>
      </c>
    </row>
    <row r="10" spans="1:2" x14ac:dyDescent="0.25">
      <c r="A10" s="23" t="s">
        <v>103</v>
      </c>
      <c r="B10" s="23" t="s">
        <v>3556</v>
      </c>
    </row>
    <row r="11" spans="1:2" x14ac:dyDescent="0.25">
      <c r="A11" s="23" t="s">
        <v>148</v>
      </c>
      <c r="B11" s="23" t="s">
        <v>3557</v>
      </c>
    </row>
    <row r="12" spans="1:2" x14ac:dyDescent="0.25">
      <c r="A12" s="23" t="s">
        <v>106</v>
      </c>
      <c r="B12" s="23" t="s">
        <v>3558</v>
      </c>
    </row>
    <row r="13" spans="1:2" x14ac:dyDescent="0.25">
      <c r="A13" s="23" t="s">
        <v>152</v>
      </c>
      <c r="B13" s="23" t="s">
        <v>3559</v>
      </c>
    </row>
    <row r="14" spans="1:2" x14ac:dyDescent="0.25">
      <c r="A14" s="23" t="s">
        <v>129</v>
      </c>
      <c r="B14" s="23" t="s">
        <v>3560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5" sqref="A5"/>
    </sheetView>
  </sheetViews>
  <sheetFormatPr defaultRowHeight="15" x14ac:dyDescent="0.25"/>
  <cols>
    <col min="2" max="2" width="12.28515625" customWidth="1"/>
  </cols>
  <sheetData>
    <row r="1" spans="1:2" x14ac:dyDescent="0.25">
      <c r="A1" t="s">
        <v>58</v>
      </c>
      <c r="B1" t="s">
        <v>366</v>
      </c>
    </row>
    <row r="2" spans="1:2" x14ac:dyDescent="0.25">
      <c r="A2" t="s">
        <v>1698</v>
      </c>
      <c r="B2" t="s">
        <v>3563</v>
      </c>
    </row>
    <row r="3" spans="1:2" x14ac:dyDescent="0.25">
      <c r="A3" t="s">
        <v>1702</v>
      </c>
      <c r="B3" s="2" t="s">
        <v>3564</v>
      </c>
    </row>
    <row r="4" spans="1:2" x14ac:dyDescent="0.25">
      <c r="A4" t="s">
        <v>287</v>
      </c>
      <c r="B4" s="2" t="s">
        <v>3565</v>
      </c>
    </row>
    <row r="5" spans="1:2" x14ac:dyDescent="0.25">
      <c r="A5" t="s">
        <v>1699</v>
      </c>
      <c r="B5" s="2" t="s">
        <v>3566</v>
      </c>
    </row>
    <row r="6" spans="1:2" x14ac:dyDescent="0.25">
      <c r="A6" t="s">
        <v>1700</v>
      </c>
      <c r="B6" s="2" t="s">
        <v>3567</v>
      </c>
    </row>
    <row r="7" spans="1:2" x14ac:dyDescent="0.25">
      <c r="A7" t="s">
        <v>1706</v>
      </c>
      <c r="B7" s="2" t="s">
        <v>3568</v>
      </c>
    </row>
    <row r="8" spans="1:2" x14ac:dyDescent="0.25">
      <c r="A8" t="s">
        <v>1701</v>
      </c>
      <c r="B8" s="2" t="s">
        <v>3569</v>
      </c>
    </row>
    <row r="9" spans="1:2" x14ac:dyDescent="0.25">
      <c r="A9" t="s">
        <v>3561</v>
      </c>
      <c r="B9" s="2" t="s">
        <v>3570</v>
      </c>
    </row>
    <row r="10" spans="1:2" x14ac:dyDescent="0.25">
      <c r="A10" t="s">
        <v>3562</v>
      </c>
      <c r="B10" s="2" t="s">
        <v>3571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A9" sqref="A9"/>
    </sheetView>
  </sheetViews>
  <sheetFormatPr defaultRowHeight="15" x14ac:dyDescent="0.25"/>
  <cols>
    <col min="1" max="1" width="36.85546875" bestFit="1" customWidth="1"/>
    <col min="2" max="2" width="17.28515625" bestFit="1" customWidth="1"/>
  </cols>
  <sheetData>
    <row r="1" spans="1:2" x14ac:dyDescent="0.25">
      <c r="A1" s="23" t="s">
        <v>81</v>
      </c>
      <c r="B1" s="23" t="s">
        <v>3572</v>
      </c>
    </row>
    <row r="2" spans="1:2" x14ac:dyDescent="0.25">
      <c r="A2" s="23" t="s">
        <v>96</v>
      </c>
      <c r="B2" s="23" t="s">
        <v>3573</v>
      </c>
    </row>
    <row r="3" spans="1:2" x14ac:dyDescent="0.25">
      <c r="A3" s="23" t="s">
        <v>115</v>
      </c>
      <c r="B3" s="23" t="s">
        <v>3574</v>
      </c>
    </row>
    <row r="4" spans="1:2" x14ac:dyDescent="0.25">
      <c r="A4" s="23" t="s">
        <v>139</v>
      </c>
      <c r="B4" s="23" t="s">
        <v>3575</v>
      </c>
    </row>
    <row r="5" spans="1:2" x14ac:dyDescent="0.25">
      <c r="A5" s="23" t="s">
        <v>84</v>
      </c>
      <c r="B5" s="23" t="s">
        <v>3576</v>
      </c>
    </row>
    <row r="6" spans="1:2" x14ac:dyDescent="0.25">
      <c r="A6" s="23" t="s">
        <v>131</v>
      </c>
      <c r="B6" s="23" t="s">
        <v>3577</v>
      </c>
    </row>
    <row r="7" spans="1:2" x14ac:dyDescent="0.25">
      <c r="A7" s="23" t="s">
        <v>90</v>
      </c>
      <c r="B7" s="23" t="s">
        <v>3578</v>
      </c>
    </row>
    <row r="8" spans="1:2" x14ac:dyDescent="0.25">
      <c r="A8" s="23" t="s">
        <v>98</v>
      </c>
      <c r="B8" s="23" t="s">
        <v>3579</v>
      </c>
    </row>
    <row r="9" spans="1:2" x14ac:dyDescent="0.25">
      <c r="A9" s="23" t="s">
        <v>93</v>
      </c>
      <c r="B9" s="23" t="s">
        <v>3580</v>
      </c>
    </row>
    <row r="10" spans="1:2" x14ac:dyDescent="0.25">
      <c r="A10" s="23" t="s">
        <v>142</v>
      </c>
      <c r="B10" s="23" t="s">
        <v>3581</v>
      </c>
    </row>
    <row r="11" spans="1:2" x14ac:dyDescent="0.25">
      <c r="A11" s="23" t="s">
        <v>108</v>
      </c>
      <c r="B11" s="23" t="s">
        <v>3582</v>
      </c>
    </row>
    <row r="12" spans="1:2" x14ac:dyDescent="0.25">
      <c r="A12" s="23" t="s">
        <v>145</v>
      </c>
      <c r="B12" s="23" t="s">
        <v>3583</v>
      </c>
    </row>
    <row r="13" spans="1:2" x14ac:dyDescent="0.25">
      <c r="A13" s="23" t="s">
        <v>118</v>
      </c>
      <c r="B13" s="23" t="s">
        <v>3584</v>
      </c>
    </row>
    <row r="14" spans="1:2" x14ac:dyDescent="0.25">
      <c r="A14" s="23" t="s">
        <v>87</v>
      </c>
      <c r="B14" s="23" t="s">
        <v>3585</v>
      </c>
    </row>
    <row r="15" spans="1:2" x14ac:dyDescent="0.25">
      <c r="A15" s="23" t="s">
        <v>148</v>
      </c>
      <c r="B15" s="23" t="s">
        <v>3586</v>
      </c>
    </row>
    <row r="16" spans="1:2" x14ac:dyDescent="0.25">
      <c r="A16" s="23" t="s">
        <v>105</v>
      </c>
      <c r="B16" s="23" t="s">
        <v>3587</v>
      </c>
    </row>
    <row r="17" spans="1:2" x14ac:dyDescent="0.25">
      <c r="A17" s="23" t="s">
        <v>102</v>
      </c>
      <c r="B17" s="23" t="s">
        <v>3588</v>
      </c>
    </row>
    <row r="18" spans="1:2" x14ac:dyDescent="0.25">
      <c r="A18" s="23" t="s">
        <v>124</v>
      </c>
      <c r="B18" s="23" t="s">
        <v>3589</v>
      </c>
    </row>
    <row r="19" spans="1:2" x14ac:dyDescent="0.25">
      <c r="A19" s="23" t="s">
        <v>151</v>
      </c>
      <c r="B19" s="23" t="s">
        <v>3590</v>
      </c>
    </row>
    <row r="20" spans="1:2" x14ac:dyDescent="0.25">
      <c r="A20" s="23" t="s">
        <v>128</v>
      </c>
      <c r="B20" s="23" t="s">
        <v>3591</v>
      </c>
    </row>
    <row r="21" spans="1:2" x14ac:dyDescent="0.25">
      <c r="A21" s="23" t="s">
        <v>156</v>
      </c>
      <c r="B21" s="23" t="s">
        <v>3592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HJ675"/>
  <sheetViews>
    <sheetView topLeftCell="A19" zoomScale="98" zoomScaleNormal="98" workbookViewId="0">
      <selection activeCell="A14" sqref="A14"/>
    </sheetView>
  </sheetViews>
  <sheetFormatPr defaultRowHeight="15" outlineLevelRow="1" x14ac:dyDescent="0.25"/>
  <cols>
    <col min="1" max="1" width="59.85546875" bestFit="1" customWidth="1"/>
    <col min="2" max="2" width="20.85546875" customWidth="1"/>
    <col min="3" max="3" width="13.85546875" customWidth="1"/>
    <col min="4" max="6" width="12.7109375" bestFit="1" customWidth="1"/>
    <col min="7" max="10" width="13.42578125" bestFit="1" customWidth="1"/>
    <col min="11" max="21" width="12.7109375" bestFit="1" customWidth="1"/>
    <col min="22" max="24" width="11.7109375" bestFit="1" customWidth="1"/>
    <col min="25" max="25" width="14.85546875" bestFit="1" customWidth="1"/>
    <col min="26" max="28" width="12.28515625" bestFit="1" customWidth="1"/>
    <col min="29" max="29" width="13.85546875" bestFit="1" customWidth="1"/>
    <col min="30" max="30" width="11.85546875" customWidth="1"/>
    <col min="31" max="117" width="11.28515625" customWidth="1"/>
    <col min="118" max="119" width="11.85546875" customWidth="1"/>
    <col min="120" max="120" width="4.7109375" customWidth="1"/>
    <col min="121" max="121" width="10.140625" customWidth="1"/>
    <col min="122" max="122" width="4.7109375" customWidth="1"/>
    <col min="123" max="123" width="11" customWidth="1"/>
    <col min="124" max="124" width="9" customWidth="1"/>
    <col min="125" max="125" width="10.140625" customWidth="1"/>
    <col min="126" max="126" width="8" customWidth="1"/>
    <col min="127" max="127" width="10.140625" customWidth="1"/>
    <col min="128" max="128" width="4.7109375" customWidth="1"/>
    <col min="129" max="129" width="10.140625" customWidth="1"/>
    <col min="130" max="130" width="4.7109375" customWidth="1"/>
    <col min="131" max="131" width="10.140625" customWidth="1"/>
    <col min="132" max="132" width="4.7109375" customWidth="1"/>
    <col min="133" max="133" width="10.140625" customWidth="1"/>
    <col min="134" max="134" width="4.7109375" customWidth="1"/>
    <col min="135" max="135" width="10.140625" customWidth="1"/>
    <col min="136" max="136" width="4.7109375" customWidth="1"/>
    <col min="137" max="137" width="10.140625" customWidth="1"/>
    <col min="138" max="138" width="4.7109375" customWidth="1"/>
    <col min="139" max="139" width="10.140625" customWidth="1"/>
    <col min="140" max="140" width="4.7109375" customWidth="1"/>
    <col min="141" max="141" width="10.140625" customWidth="1"/>
    <col min="142" max="142" width="4.7109375" customWidth="1"/>
    <col min="143" max="143" width="10.140625" customWidth="1"/>
    <col min="144" max="144" width="4.7109375" customWidth="1"/>
    <col min="145" max="145" width="10.140625" customWidth="1"/>
    <col min="146" max="146" width="4.7109375" customWidth="1"/>
    <col min="147" max="147" width="10.140625" customWidth="1"/>
    <col min="148" max="148" width="4.7109375" customWidth="1"/>
    <col min="149" max="149" width="10.140625" customWidth="1"/>
    <col min="150" max="150" width="4.7109375" customWidth="1"/>
    <col min="151" max="151" width="10.140625" customWidth="1"/>
    <col min="152" max="152" width="4.7109375" customWidth="1"/>
    <col min="153" max="153" width="10.140625" customWidth="1"/>
    <col min="154" max="154" width="4.7109375" customWidth="1"/>
    <col min="155" max="155" width="10.140625" customWidth="1"/>
    <col min="156" max="156" width="4.7109375" customWidth="1"/>
    <col min="157" max="157" width="10.140625" customWidth="1"/>
    <col min="158" max="158" width="4.7109375" customWidth="1"/>
    <col min="159" max="159" width="10.140625" customWidth="1"/>
    <col min="160" max="160" width="4.7109375" customWidth="1"/>
    <col min="161" max="161" width="10.140625" customWidth="1"/>
    <col min="162" max="162" width="4.7109375" customWidth="1"/>
    <col min="163" max="163" width="10.140625" customWidth="1"/>
    <col min="164" max="164" width="4.7109375" customWidth="1"/>
    <col min="165" max="165" width="10.140625" customWidth="1"/>
    <col min="166" max="166" width="4.7109375" customWidth="1"/>
    <col min="167" max="167" width="10.140625" customWidth="1"/>
    <col min="168" max="168" width="4.7109375" customWidth="1"/>
    <col min="169" max="169" width="10.140625" customWidth="1"/>
    <col min="170" max="170" width="4.7109375" customWidth="1"/>
    <col min="171" max="171" width="10.140625" customWidth="1"/>
    <col min="172" max="172" width="4.7109375" customWidth="1"/>
    <col min="173" max="173" width="10.140625" customWidth="1"/>
    <col min="174" max="174" width="4.7109375" customWidth="1"/>
    <col min="175" max="175" width="10.140625" customWidth="1"/>
    <col min="176" max="176" width="4.7109375" customWidth="1"/>
    <col min="177" max="177" width="10.140625" customWidth="1"/>
    <col min="178" max="178" width="4.7109375" customWidth="1"/>
    <col min="179" max="179" width="10.140625" customWidth="1"/>
    <col min="180" max="180" width="4.7109375" customWidth="1"/>
    <col min="181" max="181" width="10.140625" customWidth="1"/>
    <col min="182" max="182" width="4.7109375" customWidth="1"/>
    <col min="183" max="183" width="10.140625" customWidth="1"/>
    <col min="184" max="184" width="4.7109375" customWidth="1"/>
    <col min="185" max="185" width="10.140625" customWidth="1"/>
    <col min="186" max="186" width="4.7109375" customWidth="1"/>
    <col min="187" max="187" width="10.140625" customWidth="1"/>
    <col min="188" max="188" width="4.7109375" customWidth="1"/>
    <col min="189" max="189" width="10.140625" customWidth="1"/>
    <col min="190" max="190" width="4.7109375" customWidth="1"/>
    <col min="191" max="191" width="10.140625" customWidth="1"/>
    <col min="192" max="192" width="4.7109375" customWidth="1"/>
    <col min="193" max="193" width="10.140625" customWidth="1"/>
    <col min="194" max="194" width="4.7109375" customWidth="1"/>
    <col min="195" max="195" width="10.140625" customWidth="1"/>
    <col min="196" max="196" width="4.7109375" customWidth="1"/>
    <col min="197" max="197" width="10.140625" customWidth="1"/>
    <col min="198" max="198" width="4.7109375" customWidth="1"/>
    <col min="199" max="199" width="10.140625" customWidth="1"/>
    <col min="200" max="200" width="4.7109375" customWidth="1"/>
    <col min="201" max="201" width="10.140625" customWidth="1"/>
    <col min="202" max="202" width="4.7109375" customWidth="1"/>
    <col min="203" max="203" width="10.140625" customWidth="1"/>
    <col min="204" max="204" width="4.7109375" customWidth="1"/>
    <col min="205" max="205" width="10.140625" customWidth="1"/>
    <col min="206" max="206" width="4.7109375" customWidth="1"/>
    <col min="207" max="207" width="10.140625" customWidth="1"/>
    <col min="208" max="208" width="4.7109375" customWidth="1"/>
    <col min="209" max="209" width="10.140625" customWidth="1"/>
    <col min="210" max="210" width="4.7109375" customWidth="1"/>
    <col min="211" max="211" width="10.140625" customWidth="1"/>
    <col min="212" max="212" width="4.7109375" customWidth="1"/>
    <col min="213" max="213" width="10.140625" customWidth="1"/>
    <col min="214" max="214" width="4.7109375" customWidth="1"/>
    <col min="215" max="215" width="10.140625" customWidth="1"/>
    <col min="216" max="216" width="4.7109375" customWidth="1"/>
    <col min="217" max="217" width="10.140625" customWidth="1"/>
    <col min="218" max="218" width="4.7109375" customWidth="1"/>
    <col min="219" max="219" width="10.140625" customWidth="1"/>
    <col min="220" max="220" width="4.7109375" customWidth="1"/>
    <col min="221" max="221" width="10.140625" customWidth="1"/>
    <col min="222" max="222" width="4.7109375" customWidth="1"/>
    <col min="223" max="223" width="10.140625" customWidth="1"/>
    <col min="224" max="224" width="4.7109375" customWidth="1"/>
    <col min="225" max="225" width="10.140625" customWidth="1"/>
    <col min="226" max="226" width="4.7109375" customWidth="1"/>
    <col min="227" max="227" width="10.140625" customWidth="1"/>
    <col min="228" max="228" width="4.7109375" customWidth="1"/>
    <col min="229" max="229" width="10.140625" customWidth="1"/>
    <col min="230" max="230" width="4.7109375" customWidth="1"/>
    <col min="231" max="231" width="10.140625" customWidth="1"/>
    <col min="232" max="232" width="4.7109375" customWidth="1"/>
    <col min="233" max="233" width="10.140625" customWidth="1"/>
    <col min="234" max="234" width="4.7109375" customWidth="1"/>
    <col min="235" max="236" width="12" bestFit="1" customWidth="1"/>
  </cols>
  <sheetData>
    <row r="1" spans="1:119" s="2" customFormat="1" ht="195.75" customHeight="1" x14ac:dyDescent="0.25"/>
    <row r="2" spans="1:119" ht="15.75" customHeight="1" x14ac:dyDescent="0.25"/>
    <row r="3" spans="1:119" s="2" customFormat="1" ht="15.75" customHeight="1" x14ac:dyDescent="0.25"/>
    <row r="4" spans="1:119" s="2" customFormat="1" ht="15.75" customHeight="1" x14ac:dyDescent="0.25">
      <c r="A4" s="1" t="s">
        <v>267</v>
      </c>
      <c r="B4" t="s">
        <v>251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119" s="2" customFormat="1" ht="15.75" customHeight="1" x14ac:dyDescent="0.25">
      <c r="A5"/>
      <c r="B5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119" s="2" customFormat="1" ht="15.75" customHeight="1" x14ac:dyDescent="0.25">
      <c r="A6"/>
      <c r="B6"/>
      <c r="C6" s="16">
        <v>41960</v>
      </c>
      <c r="D6" s="16">
        <v>41967</v>
      </c>
      <c r="E6" s="16">
        <v>41974</v>
      </c>
      <c r="F6" s="16">
        <v>41981</v>
      </c>
      <c r="G6" s="16">
        <v>41988</v>
      </c>
      <c r="H6" s="16">
        <v>41995</v>
      </c>
      <c r="I6" s="16">
        <v>42002</v>
      </c>
      <c r="J6" s="16">
        <v>42009</v>
      </c>
      <c r="K6" s="16">
        <v>42023</v>
      </c>
      <c r="L6" s="16">
        <v>42037</v>
      </c>
      <c r="M6" s="16">
        <v>42051</v>
      </c>
      <c r="N6" s="16">
        <v>42065</v>
      </c>
      <c r="O6" s="16">
        <v>42079</v>
      </c>
      <c r="P6" s="16">
        <v>42100</v>
      </c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</row>
    <row r="7" spans="1:119" s="2" customFormat="1" ht="15" customHeight="1" x14ac:dyDescent="0.25">
      <c r="A7"/>
      <c r="B7" t="s">
        <v>269</v>
      </c>
      <c r="C7" s="18">
        <v>-6422487.7000000002</v>
      </c>
      <c r="D7" s="18">
        <v>1716600.7299999997</v>
      </c>
      <c r="E7" s="18">
        <v>284635.50799999945</v>
      </c>
      <c r="F7" s="18">
        <v>-853129.14999999991</v>
      </c>
      <c r="G7" s="18">
        <v>-7542452.6099999994</v>
      </c>
      <c r="H7" s="18">
        <v>3573710.1100000003</v>
      </c>
      <c r="I7" s="18">
        <v>-2521555.7799999993</v>
      </c>
      <c r="J7" s="18">
        <v>1579164.2480000001</v>
      </c>
      <c r="K7" s="18">
        <v>393160.82</v>
      </c>
      <c r="L7" s="18">
        <v>1351000</v>
      </c>
      <c r="M7" s="18">
        <v>127039</v>
      </c>
      <c r="N7" s="18">
        <v>16000</v>
      </c>
      <c r="O7" s="18">
        <v>37830</v>
      </c>
      <c r="P7" s="18">
        <v>16000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</row>
    <row r="8" spans="1:119" s="2" customFormat="1" ht="17.25" customHeight="1" x14ac:dyDescent="0.25">
      <c r="A8" s="1" t="s">
        <v>368</v>
      </c>
      <c r="B8" s="2" t="s" vm="1">
        <v>181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119" s="2" customFormat="1" ht="17.25" customHeight="1" x14ac:dyDescent="0.25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119" x14ac:dyDescent="0.25">
      <c r="A10" s="21" t="s">
        <v>242</v>
      </c>
      <c r="B10" s="1" t="s">
        <v>209</v>
      </c>
    </row>
    <row r="11" spans="1:119" x14ac:dyDescent="0.25">
      <c r="A11" s="22"/>
      <c r="B11" s="16">
        <v>41953</v>
      </c>
      <c r="C11" s="16">
        <v>41960</v>
      </c>
      <c r="D11" s="16">
        <v>41967</v>
      </c>
      <c r="E11" s="16">
        <v>41974</v>
      </c>
      <c r="F11" s="16">
        <v>41981</v>
      </c>
      <c r="G11" s="16">
        <v>41988</v>
      </c>
      <c r="H11" s="16">
        <v>41995</v>
      </c>
      <c r="I11" s="16">
        <v>42002</v>
      </c>
      <c r="J11" s="16">
        <v>42016</v>
      </c>
      <c r="K11" s="16">
        <v>42030</v>
      </c>
      <c r="L11" s="16">
        <v>42044</v>
      </c>
      <c r="M11" s="16">
        <v>42058</v>
      </c>
      <c r="N11" s="16">
        <v>42072</v>
      </c>
      <c r="O11" s="16">
        <v>42093</v>
      </c>
      <c r="P11" s="2" t="s">
        <v>0</v>
      </c>
    </row>
    <row r="12" spans="1:119" x14ac:dyDescent="0.25">
      <c r="A12" s="1" t="s">
        <v>268</v>
      </c>
      <c r="B12" s="2" t="s">
        <v>1048</v>
      </c>
      <c r="C12" s="2" t="s">
        <v>1049</v>
      </c>
      <c r="D12" s="2" t="s">
        <v>1050</v>
      </c>
      <c r="E12" s="2" t="s">
        <v>1051</v>
      </c>
      <c r="F12" s="2" t="s">
        <v>1052</v>
      </c>
      <c r="G12" s="2" t="s">
        <v>1053</v>
      </c>
      <c r="H12" s="2" t="s">
        <v>1054</v>
      </c>
      <c r="I12" s="2" t="s">
        <v>1055</v>
      </c>
      <c r="J12" s="2" t="s">
        <v>2855</v>
      </c>
      <c r="K12" s="2" t="s">
        <v>2856</v>
      </c>
      <c r="L12" s="2" t="s">
        <v>2857</v>
      </c>
      <c r="M12" s="2" t="s">
        <v>2858</v>
      </c>
      <c r="N12" s="2" t="s">
        <v>2859</v>
      </c>
      <c r="O12" s="2" t="s">
        <v>2860</v>
      </c>
    </row>
    <row r="13" spans="1:119" x14ac:dyDescent="0.25">
      <c r="A13" s="17" t="s">
        <v>2397</v>
      </c>
      <c r="B13" s="18"/>
      <c r="C13" s="18">
        <v>1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>
        <v>1</v>
      </c>
    </row>
    <row r="14" spans="1:119" x14ac:dyDescent="0.25">
      <c r="A14" s="17" t="s">
        <v>3517</v>
      </c>
      <c r="B14" s="18"/>
      <c r="C14" s="18">
        <v>12500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>
        <v>12500</v>
      </c>
    </row>
    <row r="15" spans="1:119" x14ac:dyDescent="0.25">
      <c r="A15" s="17" t="s">
        <v>3369</v>
      </c>
      <c r="B15" s="18"/>
      <c r="C15" s="18"/>
      <c r="D15" s="18"/>
      <c r="E15" s="18"/>
      <c r="F15" s="18"/>
      <c r="G15" s="18">
        <v>125918</v>
      </c>
      <c r="H15" s="18">
        <v>1352667.55</v>
      </c>
      <c r="I15" s="18"/>
      <c r="J15" s="18"/>
      <c r="K15" s="18"/>
      <c r="L15" s="18"/>
      <c r="M15" s="18"/>
      <c r="N15" s="18"/>
      <c r="O15" s="18"/>
      <c r="P15" s="18">
        <v>1478585.55</v>
      </c>
    </row>
    <row r="16" spans="1:119" x14ac:dyDescent="0.25">
      <c r="A16" s="17" t="s">
        <v>253</v>
      </c>
      <c r="B16" s="18"/>
      <c r="C16" s="18"/>
      <c r="D16" s="18">
        <v>1196415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1196415</v>
      </c>
    </row>
    <row r="17" spans="1:16" x14ac:dyDescent="0.25">
      <c r="A17" s="17" t="s">
        <v>254</v>
      </c>
      <c r="B17" s="18">
        <v>79291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>
        <v>79291</v>
      </c>
    </row>
    <row r="18" spans="1:16" x14ac:dyDescent="0.25">
      <c r="A18" s="17" t="s">
        <v>1904</v>
      </c>
      <c r="B18" s="18"/>
      <c r="C18" s="18"/>
      <c r="D18" s="18">
        <v>110527</v>
      </c>
      <c r="E18" s="18"/>
      <c r="F18" s="18"/>
      <c r="G18" s="18">
        <v>2077214.34</v>
      </c>
      <c r="H18" s="18">
        <v>211957</v>
      </c>
      <c r="I18" s="18">
        <v>950820</v>
      </c>
      <c r="J18" s="18"/>
      <c r="K18" s="18"/>
      <c r="L18" s="18"/>
      <c r="M18" s="18"/>
      <c r="N18" s="18"/>
      <c r="O18" s="18"/>
      <c r="P18" s="18">
        <v>3350518.34</v>
      </c>
    </row>
    <row r="19" spans="1:16" x14ac:dyDescent="0.25">
      <c r="A19" s="17" t="s">
        <v>290</v>
      </c>
      <c r="B19" s="18">
        <v>2580310.7999999998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>
        <v>2580310.7999999998</v>
      </c>
    </row>
    <row r="20" spans="1:16" x14ac:dyDescent="0.25">
      <c r="A20" s="17" t="s">
        <v>3353</v>
      </c>
      <c r="B20" s="18"/>
      <c r="C20" s="18">
        <v>8508.5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>
        <v>8508.5</v>
      </c>
    </row>
    <row r="21" spans="1:16" x14ac:dyDescent="0.25">
      <c r="A21" s="17" t="s">
        <v>3438</v>
      </c>
      <c r="B21" s="18"/>
      <c r="C21" s="18"/>
      <c r="D21" s="18">
        <v>150000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>
        <v>150000</v>
      </c>
    </row>
    <row r="22" spans="1:16" x14ac:dyDescent="0.25">
      <c r="A22" s="17" t="s">
        <v>1948</v>
      </c>
      <c r="B22" s="18"/>
      <c r="C22" s="18"/>
      <c r="D22" s="18"/>
      <c r="E22" s="18"/>
      <c r="F22" s="18">
        <v>190000</v>
      </c>
      <c r="G22" s="18"/>
      <c r="H22" s="18"/>
      <c r="I22" s="18"/>
      <c r="J22" s="18"/>
      <c r="K22" s="18"/>
      <c r="L22" s="18"/>
      <c r="M22" s="18"/>
      <c r="N22" s="18"/>
      <c r="O22" s="18"/>
      <c r="P22" s="18">
        <v>190000</v>
      </c>
    </row>
    <row r="23" spans="1:16" x14ac:dyDescent="0.25">
      <c r="A23" s="17" t="s">
        <v>3505</v>
      </c>
      <c r="B23" s="18"/>
      <c r="C23" s="18"/>
      <c r="D23" s="18"/>
      <c r="E23" s="18"/>
      <c r="F23" s="18">
        <v>45195</v>
      </c>
      <c r="G23" s="18"/>
      <c r="H23" s="18"/>
      <c r="I23" s="18"/>
      <c r="J23" s="18"/>
      <c r="K23" s="18"/>
      <c r="L23" s="18"/>
      <c r="M23" s="18"/>
      <c r="N23" s="18"/>
      <c r="O23" s="18"/>
      <c r="P23" s="18">
        <v>45195</v>
      </c>
    </row>
    <row r="24" spans="1:16" x14ac:dyDescent="0.25">
      <c r="A24" s="17" t="s">
        <v>255</v>
      </c>
      <c r="B24" s="18"/>
      <c r="C24" s="18"/>
      <c r="D24" s="18">
        <v>124887.5</v>
      </c>
      <c r="E24" s="18"/>
      <c r="F24" s="18"/>
      <c r="G24" s="18"/>
      <c r="H24" s="18">
        <v>124887.5</v>
      </c>
      <c r="I24" s="18"/>
      <c r="J24" s="18"/>
      <c r="K24" s="18"/>
      <c r="L24" s="18"/>
      <c r="M24" s="18"/>
      <c r="N24" s="18"/>
      <c r="O24" s="18"/>
      <c r="P24" s="18">
        <v>249775</v>
      </c>
    </row>
    <row r="25" spans="1:16" x14ac:dyDescent="0.25">
      <c r="A25" s="17" t="s">
        <v>3020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>
        <v>89209</v>
      </c>
      <c r="M25" s="18"/>
      <c r="N25" s="18"/>
      <c r="O25" s="18"/>
      <c r="P25" s="18">
        <v>89209</v>
      </c>
    </row>
    <row r="26" spans="1:16" x14ac:dyDescent="0.25">
      <c r="A26" s="17" t="s">
        <v>3075</v>
      </c>
      <c r="B26" s="18">
        <v>785</v>
      </c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>
        <v>785</v>
      </c>
    </row>
    <row r="27" spans="1:16" x14ac:dyDescent="0.25">
      <c r="A27" s="17" t="s">
        <v>2596</v>
      </c>
      <c r="B27" s="18"/>
      <c r="C27" s="18">
        <v>1700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>
        <v>1700</v>
      </c>
    </row>
    <row r="28" spans="1:16" x14ac:dyDescent="0.25">
      <c r="A28" s="17" t="s">
        <v>277</v>
      </c>
      <c r="B28" s="18">
        <v>37830</v>
      </c>
      <c r="C28" s="18"/>
      <c r="D28" s="18"/>
      <c r="E28" s="18"/>
      <c r="F28" s="18">
        <v>37830</v>
      </c>
      <c r="G28" s="18"/>
      <c r="H28" s="18"/>
      <c r="I28" s="18"/>
      <c r="J28" s="18">
        <v>37830</v>
      </c>
      <c r="K28" s="18"/>
      <c r="L28" s="18">
        <v>37830</v>
      </c>
      <c r="M28" s="18"/>
      <c r="N28" s="18">
        <v>37830</v>
      </c>
      <c r="O28" s="18"/>
      <c r="P28" s="18">
        <v>189150</v>
      </c>
    </row>
    <row r="29" spans="1:16" x14ac:dyDescent="0.25">
      <c r="A29" s="17" t="s">
        <v>2391</v>
      </c>
      <c r="B29" s="18">
        <v>178086.67</v>
      </c>
      <c r="C29" s="18">
        <v>72136.67</v>
      </c>
      <c r="D29" s="18"/>
      <c r="E29" s="18"/>
      <c r="F29" s="18">
        <v>178086.67</v>
      </c>
      <c r="G29" s="18">
        <v>72136.67</v>
      </c>
      <c r="H29" s="18"/>
      <c r="I29" s="18"/>
      <c r="J29" s="18"/>
      <c r="K29" s="18"/>
      <c r="L29" s="18"/>
      <c r="M29" s="18"/>
      <c r="N29" s="18"/>
      <c r="O29" s="18"/>
      <c r="P29" s="18">
        <v>500446.68</v>
      </c>
    </row>
    <row r="30" spans="1:16" x14ac:dyDescent="0.25">
      <c r="A30" s="17" t="s">
        <v>3524</v>
      </c>
      <c r="B30" s="18">
        <v>98133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>
        <v>98133</v>
      </c>
    </row>
    <row r="31" spans="1:16" x14ac:dyDescent="0.25">
      <c r="A31" s="17" t="s">
        <v>3396</v>
      </c>
      <c r="B31" s="18"/>
      <c r="C31" s="18"/>
      <c r="D31" s="18">
        <v>277709</v>
      </c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>
        <v>277709</v>
      </c>
    </row>
    <row r="32" spans="1:16" x14ac:dyDescent="0.25">
      <c r="A32" s="17" t="s">
        <v>978</v>
      </c>
      <c r="B32" s="18">
        <v>20020.39</v>
      </c>
      <c r="C32" s="18"/>
      <c r="D32" s="18">
        <v>44433.64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>
        <v>64454.03</v>
      </c>
    </row>
    <row r="33" spans="1:19" x14ac:dyDescent="0.25">
      <c r="A33" s="17" t="s">
        <v>1124</v>
      </c>
      <c r="B33" s="18"/>
      <c r="C33" s="18"/>
      <c r="D33" s="18"/>
      <c r="E33" s="18">
        <v>102529.79</v>
      </c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>
        <v>102529.79</v>
      </c>
    </row>
    <row r="34" spans="1:19" x14ac:dyDescent="0.25">
      <c r="A34" s="17" t="s">
        <v>1045</v>
      </c>
      <c r="B34" s="18"/>
      <c r="C34" s="18"/>
      <c r="D34" s="18">
        <v>3217131.73</v>
      </c>
      <c r="E34" s="18"/>
      <c r="F34" s="18"/>
      <c r="G34" s="18"/>
      <c r="H34" s="18"/>
      <c r="I34" s="18"/>
      <c r="J34" s="18">
        <v>355330.82</v>
      </c>
      <c r="K34" s="18"/>
      <c r="L34" s="18"/>
      <c r="M34" s="18"/>
      <c r="N34" s="18"/>
      <c r="O34" s="18"/>
      <c r="P34" s="18">
        <v>3572462.55</v>
      </c>
    </row>
    <row r="35" spans="1:19" x14ac:dyDescent="0.25">
      <c r="A35" s="17" t="s">
        <v>3453</v>
      </c>
      <c r="B35" s="18"/>
      <c r="C35" s="18"/>
      <c r="D35" s="18">
        <v>214724.5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>
        <v>214724.5</v>
      </c>
    </row>
    <row r="36" spans="1:19" x14ac:dyDescent="0.25">
      <c r="A36" s="17" t="s">
        <v>3238</v>
      </c>
      <c r="B36" s="18">
        <v>12539.4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>
        <v>12539.4</v>
      </c>
    </row>
    <row r="37" spans="1:19" x14ac:dyDescent="0.25">
      <c r="A37" s="17" t="s">
        <v>3034</v>
      </c>
      <c r="B37" s="18">
        <v>26602.7</v>
      </c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>
        <v>26602.7</v>
      </c>
    </row>
    <row r="38" spans="1:19" x14ac:dyDescent="0.25">
      <c r="A38" s="17" t="s">
        <v>260</v>
      </c>
      <c r="B38" s="18"/>
      <c r="C38" s="18"/>
      <c r="D38" s="18">
        <v>16000</v>
      </c>
      <c r="E38" s="18"/>
      <c r="F38" s="18"/>
      <c r="G38" s="18"/>
      <c r="H38" s="18"/>
      <c r="I38" s="18">
        <v>16000</v>
      </c>
      <c r="J38" s="18"/>
      <c r="K38" s="18">
        <v>16000</v>
      </c>
      <c r="L38" s="18"/>
      <c r="M38" s="18">
        <v>16000</v>
      </c>
      <c r="N38" s="18"/>
      <c r="O38" s="18">
        <v>16000</v>
      </c>
      <c r="P38" s="18">
        <v>80000</v>
      </c>
    </row>
    <row r="39" spans="1:19" x14ac:dyDescent="0.25">
      <c r="A39" s="17" t="s">
        <v>2835</v>
      </c>
      <c r="B39" s="18"/>
      <c r="C39" s="18">
        <v>1000000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>
        <v>1000000</v>
      </c>
    </row>
    <row r="40" spans="1:19" x14ac:dyDescent="0.25">
      <c r="A40" s="17" t="s">
        <v>333</v>
      </c>
      <c r="B40" s="18"/>
      <c r="C40" s="18"/>
      <c r="D40" s="18"/>
      <c r="E40" s="18"/>
      <c r="F40" s="18"/>
      <c r="G40" s="18">
        <v>249233.36</v>
      </c>
      <c r="H40" s="18">
        <v>327500.15000000002</v>
      </c>
      <c r="I40" s="18"/>
      <c r="J40" s="18"/>
      <c r="K40" s="18"/>
      <c r="L40" s="18"/>
      <c r="M40" s="18"/>
      <c r="N40" s="18"/>
      <c r="O40" s="18"/>
      <c r="P40" s="18">
        <v>576733.51</v>
      </c>
    </row>
    <row r="41" spans="1:19" x14ac:dyDescent="0.25">
      <c r="A41" s="17" t="s">
        <v>334</v>
      </c>
      <c r="B41" s="18"/>
      <c r="C41" s="18"/>
      <c r="D41" s="18">
        <v>144000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>
        <v>144000</v>
      </c>
    </row>
    <row r="42" spans="1:19" x14ac:dyDescent="0.25">
      <c r="A42" s="17" t="s">
        <v>309</v>
      </c>
      <c r="B42" s="18">
        <v>111580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>
        <v>111580</v>
      </c>
    </row>
    <row r="43" spans="1:19" s="2" customFormat="1" outlineLevel="1" x14ac:dyDescent="0.25">
      <c r="A43" s="17" t="s">
        <v>335</v>
      </c>
      <c r="B43" s="18"/>
      <c r="C43" s="18"/>
      <c r="D43" s="18"/>
      <c r="E43" s="18"/>
      <c r="F43" s="18"/>
      <c r="G43" s="18"/>
      <c r="H43" s="18"/>
      <c r="I43" s="18"/>
      <c r="J43" s="18"/>
      <c r="K43" s="18">
        <v>1335000</v>
      </c>
      <c r="L43" s="18"/>
      <c r="M43" s="18"/>
      <c r="N43" s="18"/>
      <c r="O43" s="18"/>
      <c r="P43" s="18">
        <v>1335000</v>
      </c>
      <c r="Q43"/>
      <c r="R43"/>
      <c r="S43"/>
    </row>
    <row r="44" spans="1:19" s="2" customFormat="1" outlineLevel="1" x14ac:dyDescent="0.25">
      <c r="A44" s="17" t="s">
        <v>3459</v>
      </c>
      <c r="B44" s="18">
        <v>167000</v>
      </c>
      <c r="C44" s="18">
        <v>1315130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>
        <v>1482130</v>
      </c>
      <c r="Q44"/>
      <c r="R44"/>
      <c r="S44"/>
    </row>
    <row r="45" spans="1:19" s="2" customFormat="1" outlineLevel="1" x14ac:dyDescent="0.25">
      <c r="A45" s="17" t="s">
        <v>2794</v>
      </c>
      <c r="B45" s="18"/>
      <c r="C45" s="18"/>
      <c r="D45" s="18"/>
      <c r="E45" s="18"/>
      <c r="F45" s="18"/>
      <c r="G45" s="18"/>
      <c r="H45" s="18"/>
      <c r="I45" s="18">
        <v>845625</v>
      </c>
      <c r="J45" s="18"/>
      <c r="K45" s="18"/>
      <c r="L45" s="18"/>
      <c r="M45" s="18"/>
      <c r="N45" s="18"/>
      <c r="O45" s="18"/>
      <c r="P45" s="18">
        <v>845625</v>
      </c>
      <c r="Q45"/>
      <c r="R45"/>
      <c r="S45"/>
    </row>
    <row r="46" spans="1:19" s="2" customFormat="1" outlineLevel="1" x14ac:dyDescent="0.25">
      <c r="A46" s="17" t="s">
        <v>3531</v>
      </c>
      <c r="B46" s="18">
        <v>34500</v>
      </c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>
        <v>34500</v>
      </c>
      <c r="Q46"/>
      <c r="R46"/>
      <c r="S46"/>
    </row>
    <row r="47" spans="1:19" s="2" customFormat="1" outlineLevel="1" x14ac:dyDescent="0.25">
      <c r="A47" s="17" t="s">
        <v>973</v>
      </c>
      <c r="B47" s="18"/>
      <c r="C47" s="18"/>
      <c r="D47" s="18"/>
      <c r="E47" s="18"/>
      <c r="F47" s="18">
        <v>96998</v>
      </c>
      <c r="G47" s="18"/>
      <c r="H47" s="18"/>
      <c r="I47" s="18"/>
      <c r="J47" s="18"/>
      <c r="K47" s="18"/>
      <c r="L47" s="18"/>
      <c r="M47" s="18"/>
      <c r="N47" s="18"/>
      <c r="O47" s="18"/>
      <c r="P47" s="18">
        <v>96998</v>
      </c>
      <c r="Q47"/>
      <c r="R47"/>
      <c r="S47"/>
    </row>
    <row r="48" spans="1:19" s="2" customFormat="1" outlineLevel="1" x14ac:dyDescent="0.25">
      <c r="A48" s="17" t="s">
        <v>3090</v>
      </c>
      <c r="B48" s="18">
        <v>63264</v>
      </c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>
        <v>63264</v>
      </c>
      <c r="Q48"/>
      <c r="R48"/>
      <c r="S48"/>
    </row>
    <row r="49" spans="1:19" s="2" customFormat="1" outlineLevel="1" x14ac:dyDescent="0.25">
      <c r="A49" s="17" t="s">
        <v>3520</v>
      </c>
      <c r="B49" s="18"/>
      <c r="C49" s="18"/>
      <c r="D49" s="18">
        <v>10000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>
        <v>10000</v>
      </c>
      <c r="Q49"/>
      <c r="R49"/>
      <c r="S49"/>
    </row>
    <row r="50" spans="1:19" s="2" customFormat="1" outlineLevel="1" x14ac:dyDescent="0.25">
      <c r="A50" s="17" t="s">
        <v>2544</v>
      </c>
      <c r="B50" s="18">
        <v>16560</v>
      </c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>
        <v>16560</v>
      </c>
      <c r="Q50"/>
      <c r="R50"/>
      <c r="S50"/>
    </row>
    <row r="51" spans="1:19" s="2" customFormat="1" outlineLevel="1" x14ac:dyDescent="0.25">
      <c r="A51" s="17" t="s">
        <v>3141</v>
      </c>
      <c r="B51" s="18"/>
      <c r="C51" s="18"/>
      <c r="D51" s="18">
        <v>593431.62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>
        <v>593431.62</v>
      </c>
      <c r="Q51"/>
      <c r="R51"/>
      <c r="S51"/>
    </row>
    <row r="52" spans="1:19" s="2" customFormat="1" outlineLevel="1" x14ac:dyDescent="0.25">
      <c r="A52" s="17" t="s">
        <v>263</v>
      </c>
      <c r="B52" s="18"/>
      <c r="C52" s="18"/>
      <c r="D52" s="18"/>
      <c r="E52" s="18"/>
      <c r="F52" s="18"/>
      <c r="G52" s="18">
        <v>3223440</v>
      </c>
      <c r="H52" s="18"/>
      <c r="I52" s="18"/>
      <c r="J52" s="18"/>
      <c r="K52" s="18"/>
      <c r="L52" s="18"/>
      <c r="M52" s="18"/>
      <c r="N52" s="18"/>
      <c r="O52" s="18"/>
      <c r="P52" s="18">
        <v>3223440</v>
      </c>
      <c r="Q52"/>
      <c r="R52"/>
      <c r="S52"/>
    </row>
    <row r="53" spans="1:19" s="2" customFormat="1" outlineLevel="1" x14ac:dyDescent="0.25">
      <c r="A53" s="17" t="s">
        <v>339</v>
      </c>
      <c r="B53" s="18">
        <v>264119.90000000002</v>
      </c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>
        <v>264119.90000000002</v>
      </c>
      <c r="Q53"/>
      <c r="R53"/>
      <c r="S53"/>
    </row>
    <row r="54" spans="1:19" s="2" customFormat="1" outlineLevel="1" x14ac:dyDescent="0.25">
      <c r="A54" s="17" t="s">
        <v>0</v>
      </c>
      <c r="B54" s="18">
        <v>3690622.86</v>
      </c>
      <c r="C54" s="18">
        <v>2409976.17</v>
      </c>
      <c r="D54" s="18">
        <v>6099259.9900000002</v>
      </c>
      <c r="E54" s="18">
        <v>102529.79</v>
      </c>
      <c r="F54" s="18">
        <v>548109.67000000004</v>
      </c>
      <c r="G54" s="18">
        <v>5747942.3700000001</v>
      </c>
      <c r="H54" s="18">
        <v>2017012.2000000002</v>
      </c>
      <c r="I54" s="18">
        <v>1812445</v>
      </c>
      <c r="J54" s="18">
        <v>393160.82</v>
      </c>
      <c r="K54" s="18">
        <v>1351000</v>
      </c>
      <c r="L54" s="18">
        <v>127039</v>
      </c>
      <c r="M54" s="18">
        <v>16000</v>
      </c>
      <c r="N54" s="18">
        <v>37830</v>
      </c>
      <c r="O54" s="18">
        <v>16000</v>
      </c>
      <c r="P54" s="18">
        <v>24368927.870000001</v>
      </c>
      <c r="Q54"/>
      <c r="R54"/>
      <c r="S54"/>
    </row>
    <row r="55" spans="1:19" s="2" customFormat="1" outlineLevel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spans="1:19" s="2" customFormat="1" outlineLevel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spans="1:19" s="2" customFormat="1" outlineLevel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spans="1:19" s="2" customFormat="1" outlineLevel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spans="1:19" s="2" customFormat="1" outlineLevel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spans="1:19" s="2" customFormat="1" outlineLevel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spans="1:19" s="2" customFormat="1" outlineLevel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spans="1:19" s="2" customFormat="1" outlineLevel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spans="1:19" s="2" customFormat="1" outlineLevel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spans="1:19" s="2" customFormat="1" outlineLevel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1:19" s="2" customFormat="1" outlineLevel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1:19" s="2" customFormat="1" outlineLevel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1:19" s="2" customFormat="1" outlineLevel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spans="1:19" s="2" customFormat="1" outlineLevel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spans="1:19" s="2" customFormat="1" outlineLevel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spans="1:19" s="2" customFormat="1" outlineLevel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1:19" s="2" customFormat="1" outlineLevel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1:19" s="2" customFormat="1" outlineLevel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1:19" s="2" customFormat="1" outlineLevel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1:19" s="2" customFormat="1" outlineLevel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spans="1:19" s="2" customFormat="1" outlineLevel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spans="1:19" s="2" customFormat="1" outlineLevel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spans="1:19" s="2" customFormat="1" outlineLevel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spans="1:19" s="2" customFormat="1" outlineLevel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9" s="2" customFormat="1" outlineLevel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9" s="2" customFormat="1" outlineLevel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s="2" customFormat="1" outlineLevel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s="2" customFormat="1" outlineLevel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s="2" customFormat="1" outlineLevel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s="2" customFormat="1" outlineLevel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s="2" customFormat="1" outlineLevel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s="2" customFormat="1" outlineLevel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s="2" customFormat="1" outlineLevel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s="2" customFormat="1" outlineLevel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s="2" customFormat="1" outlineLevel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1:16" s="2" customFormat="1" outlineLevel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1:16" s="2" customFormat="1" outlineLevel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92" spans="1:16" s="2" customFormat="1" outlineLevel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</row>
    <row r="93" spans="1:16" s="2" customFormat="1" outlineLevel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</row>
    <row r="94" spans="1:16" s="2" customFormat="1" outlineLevel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</row>
    <row r="95" spans="1:16" s="2" customFormat="1" outlineLevel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</row>
    <row r="96" spans="1:16" s="2" customFormat="1" outlineLevel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</row>
    <row r="97" spans="1:16" s="2" customFormat="1" outlineLevel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</row>
    <row r="98" spans="1:16" s="2" customFormat="1" outlineLevel="1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</row>
    <row r="99" spans="1:16" s="2" customFormat="1" outlineLevel="1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</row>
    <row r="100" spans="1:16" s="2" customFormat="1" outlineLevel="1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</row>
    <row r="101" spans="1:16" s="2" customFormat="1" outlineLevel="1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</row>
    <row r="102" spans="1:16" s="2" customFormat="1" outlineLevel="1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</row>
    <row r="103" spans="1:16" s="2" customFormat="1" outlineLevel="1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</row>
    <row r="104" spans="1:16" s="2" customFormat="1" outlineLevel="1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</row>
    <row r="105" spans="1:16" s="2" customFormat="1" outlineLevel="1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</row>
    <row r="106" spans="1:16" s="2" customFormat="1" outlineLevel="1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</row>
    <row r="107" spans="1:16" s="2" customFormat="1" outlineLevel="1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</row>
    <row r="108" spans="1:16" s="2" customFormat="1" outlineLevel="1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</row>
    <row r="109" spans="1:16" s="2" customFormat="1" outlineLevel="1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</row>
    <row r="110" spans="1:16" s="2" customFormat="1" outlineLevel="1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</row>
    <row r="111" spans="1:16" s="2" customFormat="1" outlineLevel="1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</row>
    <row r="112" spans="1:16" s="2" customFormat="1" outlineLevel="1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</row>
    <row r="113" spans="1:16" s="2" customFormat="1" outlineLevel="1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</row>
    <row r="114" spans="1:16" s="2" customFormat="1" outlineLevel="1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</row>
    <row r="115" spans="1:16" s="2" customFormat="1" outlineLevel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</row>
    <row r="116" spans="1:16" s="2" customFormat="1" outlineLevel="1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</row>
    <row r="117" spans="1:16" s="2" customFormat="1" outlineLevel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</row>
    <row r="118" spans="1:16" s="2" customFormat="1" outlineLevel="1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</row>
    <row r="119" spans="1:16" s="2" customFormat="1" outlineLevel="1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</row>
    <row r="120" spans="1:16" s="2" customFormat="1" outlineLevel="1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</row>
    <row r="121" spans="1:16" s="2" customFormat="1" outlineLevel="1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</row>
    <row r="122" spans="1:16" s="2" customFormat="1" outlineLevel="1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</row>
    <row r="123" spans="1:16" s="2" customFormat="1" outlineLevel="1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</row>
    <row r="124" spans="1:16" s="2" customFormat="1" outlineLevel="1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</row>
    <row r="125" spans="1:16" s="2" customFormat="1" outlineLevel="1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</row>
    <row r="126" spans="1:16" s="2" customFormat="1" outlineLevel="1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</row>
    <row r="127" spans="1:16" s="2" customFormat="1" outlineLevel="1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</row>
    <row r="128" spans="1:16" s="2" customFormat="1" outlineLevel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</row>
    <row r="129" spans="1:16" s="2" customFormat="1" outlineLevel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s="2" customFormat="1" outlineLevel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s="2" customFormat="1" outlineLevel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s="2" customFormat="1" outlineLevel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s="2" customFormat="1" outlineLevel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s="2" customFormat="1" outlineLevel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s="2" customFormat="1" outlineLevel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s="2" customFormat="1" outlineLevel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s="2" customFormat="1" outlineLevel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s="2" customFormat="1" outlineLevel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s="2" customFormat="1" outlineLevel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s="2" customFormat="1" outlineLevel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s="2" customFormat="1" outlineLevel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s="2" customFormat="1" outlineLevel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s="2" customFormat="1" outlineLevel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</row>
    <row r="144" spans="1:16" s="2" customFormat="1" outlineLevel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</row>
    <row r="145" spans="1:16" s="2" customFormat="1" outlineLevel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</row>
    <row r="146" spans="1:16" s="2" customFormat="1" outlineLevel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</row>
    <row r="147" spans="1:16" s="2" customFormat="1" outlineLevel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</row>
    <row r="148" spans="1:16" s="2" customFormat="1" outlineLevel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</row>
    <row r="149" spans="1:16" s="2" customFormat="1" outlineLevel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</row>
    <row r="150" spans="1:16" s="2" customFormat="1" outlineLevel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</row>
    <row r="151" spans="1:16" s="2" customFormat="1" outlineLevel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</row>
    <row r="152" spans="1:16" s="2" customFormat="1" outlineLevel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</row>
    <row r="153" spans="1:16" s="2" customFormat="1" outlineLevel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</row>
    <row r="154" spans="1:16" s="2" customFormat="1" outlineLevel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</row>
    <row r="155" spans="1:16" s="2" customFormat="1" outlineLevel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</row>
    <row r="156" spans="1:16" s="2" customFormat="1" outlineLevel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</row>
    <row r="157" spans="1:16" s="2" customFormat="1" outlineLevel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</row>
    <row r="158" spans="1:16" s="2" customFormat="1" outlineLevel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</row>
    <row r="159" spans="1:16" s="2" customFormat="1" outlineLevel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</row>
    <row r="160" spans="1:16" s="2" customFormat="1" outlineLevel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</row>
    <row r="161" spans="1:16" s="2" customFormat="1" outlineLevel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</row>
    <row r="162" spans="1:16" s="2" customFormat="1" outlineLevel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</row>
    <row r="163" spans="1:16" s="2" customFormat="1" outlineLevel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</row>
    <row r="164" spans="1:16" s="2" customFormat="1" outlineLevel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</row>
    <row r="165" spans="1:16" s="2" customFormat="1" outlineLevel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</row>
    <row r="166" spans="1:16" s="2" customFormat="1" outlineLevel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</row>
    <row r="167" spans="1:16" s="2" customFormat="1" outlineLevel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</row>
    <row r="168" spans="1:16" s="2" customFormat="1" outlineLevel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</row>
    <row r="169" spans="1:16" s="2" customFormat="1" outlineLevel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</row>
    <row r="170" spans="1:16" s="2" customFormat="1" outlineLevel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</row>
    <row r="171" spans="1:16" s="2" customFormat="1" outlineLevel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</row>
    <row r="172" spans="1:16" s="2" customFormat="1" outlineLevel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</row>
    <row r="173" spans="1:16" s="2" customFormat="1" outlineLevel="1" x14ac:dyDescent="0.25"/>
    <row r="174" spans="1:16" s="2" customFormat="1" outlineLevel="1" x14ac:dyDescent="0.25"/>
    <row r="175" spans="1:16" s="2" customFormat="1" outlineLevel="1" x14ac:dyDescent="0.25"/>
    <row r="176" spans="1:16" s="2" customFormat="1" outlineLevel="1" x14ac:dyDescent="0.25"/>
    <row r="177" spans="1:119" s="2" customFormat="1" outlineLevel="1" x14ac:dyDescent="0.25"/>
    <row r="178" spans="1:119" s="2" customFormat="1" outlineLevel="1" x14ac:dyDescent="0.25"/>
    <row r="179" spans="1:119" s="2" customFormat="1" outlineLevel="1" x14ac:dyDescent="0.25"/>
    <row r="180" spans="1:119" s="2" customFormat="1" outlineLevel="1" x14ac:dyDescent="0.25"/>
    <row r="181" spans="1:119" s="2" customFormat="1" outlineLevel="1" x14ac:dyDescent="0.25"/>
    <row r="182" spans="1:119" s="2" customFormat="1" outlineLevel="1" x14ac:dyDescent="0.25"/>
    <row r="183" spans="1:119" s="2" customFormat="1" outlineLevel="1" x14ac:dyDescent="0.25"/>
    <row r="184" spans="1:119" s="2" customFormat="1" outlineLevel="1" x14ac:dyDescent="0.25"/>
    <row r="185" spans="1:119" s="2" customFormat="1" outlineLevel="1" x14ac:dyDescent="0.25"/>
    <row r="186" spans="1:119" s="2" customFormat="1" outlineLevel="1" x14ac:dyDescent="0.25"/>
    <row r="187" spans="1:119" s="2" customFormat="1" outlineLevel="1" x14ac:dyDescent="0.25"/>
    <row r="188" spans="1:119" s="2" customFormat="1" outlineLevel="1" x14ac:dyDescent="0.25"/>
    <row r="189" spans="1:119" s="2" customFormat="1" outlineLevel="1" x14ac:dyDescent="0.25"/>
    <row r="190" spans="1:119" s="2" customFormat="1" outlineLevel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</row>
    <row r="191" spans="1:119" s="2" customFormat="1" outlineLevel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</row>
    <row r="192" spans="1:119" s="2" customFormat="1" outlineLevel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</row>
    <row r="193" spans="1:119" s="2" customFormat="1" outlineLevel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</row>
    <row r="194" spans="1:119" s="2" customFormat="1" outlineLevel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</row>
    <row r="195" spans="1:119" s="2" customFormat="1" outlineLevel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</row>
    <row r="196" spans="1:119" s="2" customFormat="1" x14ac:dyDescent="0.25"/>
    <row r="197" spans="1:119" s="2" customFormat="1" x14ac:dyDescent="0.25"/>
    <row r="198" spans="1:119" s="2" customFormat="1" x14ac:dyDescent="0.25"/>
    <row r="199" spans="1:119" s="2" customFormat="1" x14ac:dyDescent="0.25"/>
    <row r="200" spans="1:119" s="2" customFormat="1" x14ac:dyDescent="0.25">
      <c r="A200" s="1" t="s">
        <v>368</v>
      </c>
      <c r="B200" s="2" t="s" vm="2">
        <v>1694</v>
      </c>
    </row>
    <row r="201" spans="1:119" s="2" customFormat="1" x14ac:dyDescent="0.25"/>
    <row r="202" spans="1:119" s="2" customFormat="1" x14ac:dyDescent="0.25">
      <c r="A202" s="21" t="s">
        <v>242</v>
      </c>
      <c r="B202" s="1" t="s">
        <v>209</v>
      </c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19" s="2" customFormat="1" ht="2.25" customHeight="1" x14ac:dyDescent="0.25">
      <c r="A203" s="22"/>
      <c r="B203" s="16">
        <v>41953</v>
      </c>
      <c r="C203" s="16">
        <v>41960</v>
      </c>
      <c r="D203" s="16">
        <v>41967</v>
      </c>
      <c r="E203" s="16">
        <v>41974</v>
      </c>
      <c r="F203" s="16">
        <v>41981</v>
      </c>
      <c r="G203" s="16">
        <v>41988</v>
      </c>
      <c r="H203" s="16">
        <v>41995</v>
      </c>
      <c r="I203" s="16">
        <v>42002</v>
      </c>
      <c r="J203" s="16">
        <v>42016</v>
      </c>
      <c r="K203" s="16">
        <v>42030</v>
      </c>
      <c r="L203" s="16">
        <v>42044</v>
      </c>
      <c r="M203" s="16">
        <v>42058</v>
      </c>
      <c r="N203" s="16">
        <v>42072</v>
      </c>
      <c r="O203" s="16">
        <v>42093</v>
      </c>
      <c r="P203" s="2" t="s">
        <v>0</v>
      </c>
      <c r="Q203"/>
      <c r="R203"/>
      <c r="S203"/>
    </row>
    <row r="204" spans="1:119" s="2" customFormat="1" x14ac:dyDescent="0.25">
      <c r="A204" s="1" t="s">
        <v>268</v>
      </c>
      <c r="B204" s="2" t="s">
        <v>1048</v>
      </c>
      <c r="C204" s="2" t="s">
        <v>1049</v>
      </c>
      <c r="D204" s="2" t="s">
        <v>1050</v>
      </c>
      <c r="E204" s="2" t="s">
        <v>1051</v>
      </c>
      <c r="F204" s="2" t="s">
        <v>1052</v>
      </c>
      <c r="G204" s="2" t="s">
        <v>1053</v>
      </c>
      <c r="H204" s="2" t="s">
        <v>1054</v>
      </c>
      <c r="I204" s="2" t="s">
        <v>1055</v>
      </c>
      <c r="J204" s="2" t="s">
        <v>2855</v>
      </c>
      <c r="K204" s="2" t="s">
        <v>2856</v>
      </c>
      <c r="L204" s="2" t="s">
        <v>2857</v>
      </c>
      <c r="M204" s="2" t="s">
        <v>2858</v>
      </c>
      <c r="N204" s="2" t="s">
        <v>2859</v>
      </c>
      <c r="O204" s="2" t="s">
        <v>2860</v>
      </c>
      <c r="P204"/>
      <c r="Q204"/>
      <c r="R204"/>
      <c r="S204"/>
    </row>
    <row r="205" spans="1:119" s="2" customFormat="1" x14ac:dyDescent="0.25">
      <c r="A205" s="17" t="s">
        <v>2397</v>
      </c>
      <c r="B205" s="18"/>
      <c r="C205" s="18">
        <v>1.8</v>
      </c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>
        <v>1.8</v>
      </c>
      <c r="Q205"/>
      <c r="R205"/>
      <c r="S205"/>
    </row>
    <row r="206" spans="1:119" s="2" customFormat="1" x14ac:dyDescent="0.25">
      <c r="A206" s="17" t="s">
        <v>294</v>
      </c>
      <c r="B206" s="18"/>
      <c r="C206" s="18"/>
      <c r="D206" s="18">
        <v>81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>
        <v>81</v>
      </c>
      <c r="Q206"/>
      <c r="R206"/>
      <c r="S206"/>
    </row>
    <row r="207" spans="1:119" s="2" customFormat="1" x14ac:dyDescent="0.25">
      <c r="A207" s="17" t="s">
        <v>253</v>
      </c>
      <c r="B207" s="18">
        <v>308464.2</v>
      </c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>
        <v>308464.2</v>
      </c>
      <c r="Q207"/>
      <c r="R207"/>
      <c r="S207"/>
    </row>
    <row r="208" spans="1:119" s="2" customFormat="1" x14ac:dyDescent="0.25">
      <c r="A208" s="17" t="s">
        <v>1304</v>
      </c>
      <c r="B208" s="18"/>
      <c r="C208" s="18"/>
      <c r="D208" s="18"/>
      <c r="E208" s="18"/>
      <c r="F208" s="18"/>
      <c r="G208" s="18"/>
      <c r="H208" s="18"/>
      <c r="I208" s="18">
        <v>4665.6000000000004</v>
      </c>
      <c r="J208" s="18"/>
      <c r="K208" s="18"/>
      <c r="L208" s="18"/>
      <c r="M208" s="18"/>
      <c r="N208" s="18"/>
      <c r="O208" s="18"/>
      <c r="P208" s="18">
        <v>4665.6000000000004</v>
      </c>
      <c r="Q208"/>
      <c r="R208"/>
      <c r="S208"/>
    </row>
    <row r="209" spans="1:19" s="2" customFormat="1" x14ac:dyDescent="0.25">
      <c r="A209" s="17" t="s">
        <v>1801</v>
      </c>
      <c r="B209" s="18"/>
      <c r="C209" s="18"/>
      <c r="D209" s="18">
        <v>14684.868</v>
      </c>
      <c r="E209" s="18"/>
      <c r="F209" s="18"/>
      <c r="G209" s="18"/>
      <c r="H209" s="18"/>
      <c r="I209" s="18">
        <v>1841508.6480000003</v>
      </c>
      <c r="J209" s="18"/>
      <c r="K209" s="18"/>
      <c r="L209" s="18"/>
      <c r="M209" s="18"/>
      <c r="N209" s="18"/>
      <c r="O209" s="18"/>
      <c r="P209" s="18">
        <v>1856193.5160000001</v>
      </c>
      <c r="Q209"/>
      <c r="R209"/>
      <c r="S209"/>
    </row>
    <row r="210" spans="1:19" s="2" customFormat="1" x14ac:dyDescent="0.25">
      <c r="A210" s="17" t="s">
        <v>0</v>
      </c>
      <c r="B210" s="18">
        <v>308464.2</v>
      </c>
      <c r="C210" s="18">
        <v>1.8</v>
      </c>
      <c r="D210" s="18">
        <v>14765.868</v>
      </c>
      <c r="E210" s="18"/>
      <c r="F210" s="18"/>
      <c r="G210" s="18"/>
      <c r="H210" s="18"/>
      <c r="I210" s="18">
        <v>1846174.2480000001</v>
      </c>
      <c r="J210" s="18"/>
      <c r="K210" s="18"/>
      <c r="L210" s="18"/>
      <c r="M210" s="18"/>
      <c r="N210" s="18"/>
      <c r="O210" s="18"/>
      <c r="P210" s="18">
        <v>2169406.1159999999</v>
      </c>
      <c r="Q210"/>
      <c r="R210"/>
      <c r="S210"/>
    </row>
    <row r="211" spans="1:19" s="2" customFormat="1" outlineLevel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 s="18"/>
      <c r="R211" s="18"/>
      <c r="S211" s="18"/>
    </row>
    <row r="212" spans="1:19" s="2" customFormat="1" outlineLevel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 s="18"/>
      <c r="R212" s="18"/>
      <c r="S212" s="18"/>
    </row>
    <row r="213" spans="1:19" s="2" customFormat="1" outlineLevel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 s="18"/>
      <c r="R213" s="18"/>
      <c r="S213" s="18"/>
    </row>
    <row r="214" spans="1:19" s="2" customFormat="1" outlineLevel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 s="18"/>
      <c r="R214" s="18"/>
      <c r="S214" s="18"/>
    </row>
    <row r="215" spans="1:19" s="2" customFormat="1" outlineLevel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 s="18"/>
      <c r="R215" s="18"/>
      <c r="S215" s="18"/>
    </row>
    <row r="216" spans="1:19" s="2" customFormat="1" outlineLevel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 s="18"/>
      <c r="R216" s="18"/>
      <c r="S216" s="18"/>
    </row>
    <row r="217" spans="1:19" s="2" customFormat="1" outlineLevel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 s="18"/>
      <c r="R217" s="18"/>
      <c r="S217" s="18"/>
    </row>
    <row r="218" spans="1:19" s="2" customFormat="1" outlineLevel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 s="18"/>
      <c r="R218" s="18"/>
      <c r="S218" s="18"/>
    </row>
    <row r="219" spans="1:19" s="2" customFormat="1" outlineLevel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 s="18"/>
      <c r="R219" s="18"/>
      <c r="S219" s="18"/>
    </row>
    <row r="220" spans="1:19" s="2" customFormat="1" outlineLevel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 s="18"/>
      <c r="R220" s="18"/>
      <c r="S220" s="18"/>
    </row>
    <row r="221" spans="1:19" s="2" customFormat="1" outlineLevel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 s="18"/>
      <c r="R221" s="18"/>
      <c r="S221" s="18"/>
    </row>
    <row r="222" spans="1:19" s="2" customFormat="1" outlineLevel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 s="18"/>
      <c r="R222" s="18"/>
      <c r="S222" s="18"/>
    </row>
    <row r="223" spans="1:19" s="2" customFormat="1" outlineLevel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 s="18"/>
      <c r="R223" s="18"/>
      <c r="S223" s="18"/>
    </row>
    <row r="224" spans="1:19" s="2" customFormat="1" outlineLevel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 s="18"/>
      <c r="R224" s="18"/>
      <c r="S224" s="18"/>
    </row>
    <row r="225" spans="1:19" s="2" customFormat="1" outlineLevel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 s="18"/>
      <c r="R225" s="18"/>
      <c r="S225" s="18"/>
    </row>
    <row r="226" spans="1:19" s="2" customFormat="1" outlineLevel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 s="18"/>
      <c r="R226" s="18"/>
      <c r="S226" s="18"/>
    </row>
    <row r="227" spans="1:19" s="2" customFormat="1" outlineLevel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 s="18"/>
      <c r="R227" s="18"/>
      <c r="S227" s="18"/>
    </row>
    <row r="228" spans="1:19" s="2" customFormat="1" outlineLevel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 s="18"/>
      <c r="R228" s="18"/>
      <c r="S228" s="18"/>
    </row>
    <row r="229" spans="1:19" s="2" customFormat="1" outlineLevel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 s="18"/>
      <c r="R229" s="18"/>
      <c r="S229" s="18"/>
    </row>
    <row r="230" spans="1:19" s="2" customFormat="1" outlineLevel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 s="18"/>
      <c r="R230" s="18"/>
      <c r="S230" s="18"/>
    </row>
    <row r="231" spans="1:19" s="2" customFormat="1" outlineLevel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 s="18"/>
      <c r="R231" s="18"/>
      <c r="S231" s="18"/>
    </row>
    <row r="232" spans="1:19" s="2" customFormat="1" outlineLevel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 s="18"/>
      <c r="R232" s="18"/>
      <c r="S232" s="18"/>
    </row>
    <row r="233" spans="1:19" s="2" customFormat="1" outlineLevel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 s="18"/>
      <c r="R233" s="18"/>
      <c r="S233" s="18"/>
    </row>
    <row r="234" spans="1:19" s="2" customFormat="1" outlineLevel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 s="18"/>
      <c r="R234" s="18"/>
      <c r="S234" s="18"/>
    </row>
    <row r="235" spans="1:19" s="2" customFormat="1" outlineLevel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 s="18"/>
      <c r="R235" s="18"/>
      <c r="S235" s="18"/>
    </row>
    <row r="236" spans="1:19" s="2" customFormat="1" outlineLevel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 s="18"/>
      <c r="R236" s="18"/>
      <c r="S236" s="18"/>
    </row>
    <row r="237" spans="1:19" s="2" customFormat="1" outlineLevel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 s="18"/>
      <c r="R237" s="18"/>
      <c r="S237" s="18"/>
    </row>
    <row r="238" spans="1:19" s="2" customFormat="1" outlineLevel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 s="18"/>
      <c r="R238" s="18"/>
      <c r="S238" s="18"/>
    </row>
    <row r="239" spans="1:19" s="2" customFormat="1" outlineLevel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 s="18"/>
      <c r="R239" s="18"/>
      <c r="S239" s="18"/>
    </row>
    <row r="240" spans="1:19" s="2" customFormat="1" outlineLevel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 s="18"/>
      <c r="R240" s="18"/>
      <c r="S240" s="18"/>
    </row>
    <row r="241" spans="1:19" s="2" customFormat="1" outlineLevel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 s="18"/>
      <c r="R241" s="18"/>
      <c r="S241" s="18"/>
    </row>
    <row r="242" spans="1:19" s="2" customFormat="1" outlineLevel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 s="18"/>
      <c r="R242" s="18"/>
      <c r="S242" s="18"/>
    </row>
    <row r="243" spans="1:19" s="2" customFormat="1" outlineLevel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 s="18"/>
      <c r="R243" s="18"/>
      <c r="S243" s="18"/>
    </row>
    <row r="244" spans="1:19" s="2" customFormat="1" outlineLevel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 s="18"/>
      <c r="R244" s="18"/>
      <c r="S244" s="18"/>
    </row>
    <row r="245" spans="1:19" s="2" customFormat="1" outlineLevel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 s="18"/>
      <c r="R245" s="18"/>
      <c r="S245" s="18"/>
    </row>
    <row r="246" spans="1:19" s="2" customFormat="1" outlineLevel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 s="18"/>
      <c r="R246" s="18"/>
      <c r="S246" s="18"/>
    </row>
    <row r="247" spans="1:19" s="2" customFormat="1" outlineLevel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 s="18"/>
      <c r="R247" s="18"/>
      <c r="S247" s="18"/>
    </row>
    <row r="248" spans="1:19" s="2" customFormat="1" outlineLevel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 s="18"/>
      <c r="R248" s="18"/>
      <c r="S248" s="18"/>
    </row>
    <row r="249" spans="1:19" s="2" customFormat="1" outlineLevel="1" x14ac:dyDescent="0.25">
      <c r="A249" s="17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</row>
    <row r="250" spans="1:19" s="2" customFormat="1" outlineLevel="1" x14ac:dyDescent="0.25">
      <c r="A250" s="17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</row>
    <row r="251" spans="1:19" s="2" customFormat="1" outlineLevel="1" x14ac:dyDescent="0.25">
      <c r="A251" s="17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</row>
    <row r="252" spans="1:19" s="2" customFormat="1" outlineLevel="1" x14ac:dyDescent="0.25">
      <c r="A252" s="17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</row>
    <row r="253" spans="1:19" s="2" customFormat="1" outlineLevel="1" x14ac:dyDescent="0.25">
      <c r="A253" s="17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</row>
    <row r="254" spans="1:19" s="2" customFormat="1" outlineLevel="1" x14ac:dyDescent="0.25">
      <c r="A254" s="17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</row>
    <row r="255" spans="1:19" s="2" customFormat="1" outlineLevel="1" x14ac:dyDescent="0.25">
      <c r="A255" s="17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</row>
    <row r="256" spans="1:19" s="2" customFormat="1" outlineLevel="1" x14ac:dyDescent="0.25">
      <c r="A256" s="17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</row>
    <row r="257" spans="1:19" s="2" customFormat="1" outlineLevel="1" x14ac:dyDescent="0.25">
      <c r="A257" s="17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</row>
    <row r="258" spans="1:19" s="2" customFormat="1" outlineLevel="1" x14ac:dyDescent="0.25">
      <c r="A258" s="17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</row>
    <row r="259" spans="1:19" s="2" customFormat="1" outlineLevel="1" x14ac:dyDescent="0.25">
      <c r="A259" s="17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</row>
    <row r="260" spans="1:19" s="2" customFormat="1" outlineLevel="1" x14ac:dyDescent="0.25">
      <c r="A260" s="17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</row>
    <row r="261" spans="1:19" s="2" customFormat="1" outlineLevel="1" x14ac:dyDescent="0.25">
      <c r="A261" s="17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</row>
    <row r="262" spans="1:19" s="2" customFormat="1" outlineLevel="1" x14ac:dyDescent="0.25">
      <c r="A262" s="17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</row>
    <row r="263" spans="1:19" s="2" customFormat="1" outlineLevel="1" x14ac:dyDescent="0.25">
      <c r="A263" s="17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</row>
    <row r="264" spans="1:19" s="2" customFormat="1" outlineLevel="1" x14ac:dyDescent="0.25">
      <c r="A264" s="17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</row>
    <row r="265" spans="1:19" s="2" customFormat="1" outlineLevel="1" x14ac:dyDescent="0.25">
      <c r="A265" s="17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</row>
    <row r="266" spans="1:19" s="2" customFormat="1" outlineLevel="1" x14ac:dyDescent="0.25">
      <c r="A266" s="17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</row>
    <row r="267" spans="1:19" s="2" customFormat="1" outlineLevel="1" x14ac:dyDescent="0.25">
      <c r="A267" s="17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</row>
    <row r="268" spans="1:19" s="2" customFormat="1" outlineLevel="1" x14ac:dyDescent="0.25">
      <c r="A268" s="17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</row>
    <row r="269" spans="1:19" s="2" customFormat="1" outlineLevel="1" x14ac:dyDescent="0.25">
      <c r="A269" s="17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</row>
    <row r="270" spans="1:19" s="2" customFormat="1" outlineLevel="1" x14ac:dyDescent="0.25">
      <c r="A270" s="17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</row>
    <row r="271" spans="1:19" s="2" customFormat="1" outlineLevel="1" x14ac:dyDescent="0.25">
      <c r="A271" s="17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</row>
    <row r="272" spans="1:19" s="2" customFormat="1" outlineLevel="1" x14ac:dyDescent="0.25">
      <c r="A272" s="17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</row>
    <row r="273" spans="1:19" s="2" customFormat="1" outlineLevel="1" x14ac:dyDescent="0.25">
      <c r="A273" s="17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</row>
    <row r="274" spans="1:19" s="2" customFormat="1" outlineLevel="1" x14ac:dyDescent="0.25">
      <c r="A274" s="17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</row>
    <row r="275" spans="1:19" s="2" customFormat="1" outlineLevel="1" x14ac:dyDescent="0.25">
      <c r="A275" s="17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</row>
    <row r="276" spans="1:19" s="2" customFormat="1" outlineLevel="1" x14ac:dyDescent="0.25">
      <c r="A276" s="17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</row>
    <row r="277" spans="1:19" s="2" customFormat="1" outlineLevel="1" x14ac:dyDescent="0.25">
      <c r="A277" s="17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</row>
    <row r="278" spans="1:19" s="2" customFormat="1" outlineLevel="1" x14ac:dyDescent="0.25">
      <c r="A278" s="17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</row>
    <row r="279" spans="1:19" s="2" customFormat="1" outlineLevel="1" x14ac:dyDescent="0.25">
      <c r="A279" s="17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</row>
    <row r="280" spans="1:19" s="2" customFormat="1" outlineLevel="1" x14ac:dyDescent="0.25">
      <c r="A280" s="17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</row>
    <row r="281" spans="1:19" s="2" customFormat="1" outlineLevel="1" x14ac:dyDescent="0.25">
      <c r="A281" s="17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</row>
    <row r="282" spans="1:19" s="2" customFormat="1" outlineLevel="1" x14ac:dyDescent="0.25">
      <c r="A282" s="17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</row>
    <row r="283" spans="1:19" s="2" customFormat="1" outlineLevel="1" x14ac:dyDescent="0.25">
      <c r="A283" s="17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</row>
    <row r="284" spans="1:19" s="2" customFormat="1" outlineLevel="1" x14ac:dyDescent="0.25">
      <c r="A284" s="17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</row>
    <row r="285" spans="1:19" s="2" customFormat="1" outlineLevel="1" x14ac:dyDescent="0.25">
      <c r="A285" s="17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</row>
    <row r="286" spans="1:19" s="2" customFormat="1" outlineLevel="1" x14ac:dyDescent="0.25">
      <c r="A286" s="17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</row>
    <row r="287" spans="1:19" s="2" customFormat="1" outlineLevel="1" x14ac:dyDescent="0.25">
      <c r="A287" s="17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</row>
    <row r="288" spans="1:19" s="2" customFormat="1" outlineLevel="1" x14ac:dyDescent="0.25">
      <c r="A288" s="17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</row>
    <row r="289" spans="1:119" s="2" customFormat="1" outlineLevel="1" x14ac:dyDescent="0.25">
      <c r="A289" s="17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</row>
    <row r="290" spans="1:119" s="2" customFormat="1" outlineLevel="1" x14ac:dyDescent="0.25">
      <c r="A290" s="17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</row>
    <row r="291" spans="1:119" s="2" customFormat="1" outlineLevel="1" x14ac:dyDescent="0.25">
      <c r="A291" s="17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</row>
    <row r="292" spans="1:119" s="2" customFormat="1" outlineLevel="1" x14ac:dyDescent="0.25">
      <c r="A292" s="17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</row>
    <row r="293" spans="1:119" s="2" customFormat="1" x14ac:dyDescent="0.25">
      <c r="A293" s="17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</row>
    <row r="294" spans="1:119" s="2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19" s="2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19" s="2" customFormat="1" x14ac:dyDescent="0.25">
      <c r="A296" s="17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</row>
    <row r="297" spans="1:119" s="2" customFormat="1" x14ac:dyDescent="0.25">
      <c r="A297" s="17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9" spans="1:119" x14ac:dyDescent="0.25">
      <c r="A299" s="21" t="s">
        <v>243</v>
      </c>
      <c r="B299" s="1" t="s">
        <v>209</v>
      </c>
    </row>
    <row r="300" spans="1:119" x14ac:dyDescent="0.25">
      <c r="A300" s="22"/>
      <c r="B300" s="16">
        <v>41953</v>
      </c>
      <c r="C300" s="16">
        <v>41960</v>
      </c>
      <c r="D300" s="16">
        <v>41967</v>
      </c>
      <c r="E300" s="16">
        <v>41974</v>
      </c>
      <c r="F300" s="16">
        <v>41981</v>
      </c>
      <c r="G300" s="16">
        <v>41988</v>
      </c>
      <c r="H300" s="16">
        <v>41995</v>
      </c>
      <c r="I300" s="16">
        <v>42002</v>
      </c>
      <c r="J300" s="16">
        <v>42016</v>
      </c>
      <c r="K300" s="16">
        <v>42030</v>
      </c>
      <c r="L300" s="16">
        <v>42044</v>
      </c>
      <c r="M300" s="16">
        <v>42058</v>
      </c>
      <c r="N300" s="16">
        <v>42072</v>
      </c>
      <c r="O300" s="16">
        <v>42093</v>
      </c>
      <c r="P300" s="2" t="s">
        <v>0</v>
      </c>
    </row>
    <row r="301" spans="1:119" x14ac:dyDescent="0.25">
      <c r="A301" s="1" t="s">
        <v>268</v>
      </c>
      <c r="B301" s="2" t="s">
        <v>1048</v>
      </c>
      <c r="C301" s="2" t="s">
        <v>1049</v>
      </c>
      <c r="D301" s="2" t="s">
        <v>1050</v>
      </c>
      <c r="E301" s="2" t="s">
        <v>1051</v>
      </c>
      <c r="F301" s="2" t="s">
        <v>1052</v>
      </c>
      <c r="G301" s="2" t="s">
        <v>1053</v>
      </c>
      <c r="H301" s="2" t="s">
        <v>1054</v>
      </c>
      <c r="I301" s="2" t="s">
        <v>1055</v>
      </c>
      <c r="J301" s="2" t="s">
        <v>2855</v>
      </c>
      <c r="K301" s="2" t="s">
        <v>2856</v>
      </c>
      <c r="L301" s="2" t="s">
        <v>2857</v>
      </c>
      <c r="M301" s="2" t="s">
        <v>2858</v>
      </c>
      <c r="N301" s="2" t="s">
        <v>2859</v>
      </c>
      <c r="O301" s="2" t="s">
        <v>2860</v>
      </c>
    </row>
    <row r="302" spans="1:119" x14ac:dyDescent="0.25">
      <c r="A302" s="17" t="s">
        <v>274</v>
      </c>
      <c r="B302" s="18">
        <v>138685.4</v>
      </c>
      <c r="C302" s="18"/>
      <c r="D302" s="18">
        <v>82700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>
        <v>221385.4</v>
      </c>
    </row>
    <row r="303" spans="1:119" s="2" customFormat="1" x14ac:dyDescent="0.25">
      <c r="A303" s="17" t="s">
        <v>192</v>
      </c>
      <c r="B303" s="18">
        <v>2880</v>
      </c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>
        <v>2880</v>
      </c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 s="2" customFormat="1" x14ac:dyDescent="0.25">
      <c r="A304" s="17" t="s">
        <v>185</v>
      </c>
      <c r="B304" s="18">
        <v>2724477.7600000002</v>
      </c>
      <c r="C304" s="18">
        <v>473377.24</v>
      </c>
      <c r="D304" s="18">
        <v>5558690.3499999996</v>
      </c>
      <c r="E304" s="18">
        <v>237208.93999999997</v>
      </c>
      <c r="F304" s="18">
        <v>1070030.6800000002</v>
      </c>
      <c r="G304" s="18">
        <v>1419232.26</v>
      </c>
      <c r="H304" s="18">
        <v>4350567.9799999995</v>
      </c>
      <c r="I304" s="18">
        <v>2079455</v>
      </c>
      <c r="J304" s="18"/>
      <c r="K304" s="18"/>
      <c r="L304" s="18"/>
      <c r="M304" s="18"/>
      <c r="N304" s="18"/>
      <c r="O304" s="18"/>
      <c r="P304" s="18">
        <v>17913040.210000001</v>
      </c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 s="2" customFormat="1" x14ac:dyDescent="0.25">
      <c r="A305" s="17" t="s">
        <v>0</v>
      </c>
      <c r="B305" s="18">
        <v>2866043.1600000006</v>
      </c>
      <c r="C305" s="18">
        <v>473377.24</v>
      </c>
      <c r="D305" s="18">
        <v>5641390.3499999996</v>
      </c>
      <c r="E305" s="18">
        <v>237208.93999999997</v>
      </c>
      <c r="F305" s="18">
        <v>1070030.6800000002</v>
      </c>
      <c r="G305" s="18">
        <v>1419232.26</v>
      </c>
      <c r="H305" s="18">
        <v>4350567.9799999995</v>
      </c>
      <c r="I305" s="18">
        <v>2079455</v>
      </c>
      <c r="J305" s="18"/>
      <c r="K305" s="18"/>
      <c r="L305" s="18"/>
      <c r="M305" s="18"/>
      <c r="N305" s="18"/>
      <c r="O305" s="18"/>
      <c r="P305" s="18">
        <v>18137305.610000003</v>
      </c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 s="2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19" s="2" customFormat="1" x14ac:dyDescent="0.25">
      <c r="A307" s="17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</row>
    <row r="308" spans="1:119" s="2" customFormat="1" outlineLevel="1" x14ac:dyDescent="0.25">
      <c r="A308" s="17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</row>
    <row r="309" spans="1:119" s="2" customFormat="1" outlineLevel="1" x14ac:dyDescent="0.25">
      <c r="A309" s="17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</row>
    <row r="310" spans="1:119" s="2" customFormat="1" outlineLevel="1" x14ac:dyDescent="0.25">
      <c r="A310" s="17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</row>
    <row r="311" spans="1:119" s="2" customFormat="1" outlineLevel="1" x14ac:dyDescent="0.25">
      <c r="A311" s="17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</row>
    <row r="312" spans="1:119" s="2" customFormat="1" outlineLevel="1" x14ac:dyDescent="0.25">
      <c r="A312" s="17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</row>
    <row r="313" spans="1:119" s="2" customFormat="1" outlineLevel="1" x14ac:dyDescent="0.25">
      <c r="A313" s="17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</row>
    <row r="314" spans="1:119" s="2" customFormat="1" outlineLevel="1" x14ac:dyDescent="0.25">
      <c r="A314" s="17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</row>
    <row r="315" spans="1:119" s="2" customFormat="1" outlineLevel="1" x14ac:dyDescent="0.25">
      <c r="A315" s="17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</row>
    <row r="316" spans="1:119" s="2" customFormat="1" outlineLevel="1" x14ac:dyDescent="0.25">
      <c r="A316" s="17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</row>
    <row r="317" spans="1:119" s="2" customFormat="1" outlineLevel="1" x14ac:dyDescent="0.25">
      <c r="A317" s="17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</row>
    <row r="318" spans="1:119" s="2" customFormat="1" outlineLevel="1" x14ac:dyDescent="0.25">
      <c r="A318" s="17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</row>
    <row r="319" spans="1:119" s="2" customFormat="1" outlineLevel="1" x14ac:dyDescent="0.25">
      <c r="A319" s="17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</row>
    <row r="320" spans="1:119" s="2" customFormat="1" outlineLevel="1" x14ac:dyDescent="0.25">
      <c r="A320" s="17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</row>
    <row r="321" spans="1:19" s="2" customFormat="1" outlineLevel="1" x14ac:dyDescent="0.25">
      <c r="A321" s="17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</row>
    <row r="322" spans="1:19" s="2" customFormat="1" outlineLevel="1" x14ac:dyDescent="0.25">
      <c r="A322" s="17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</row>
    <row r="323" spans="1:19" s="2" customFormat="1" outlineLevel="1" x14ac:dyDescent="0.25">
      <c r="A323" s="17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</row>
    <row r="324" spans="1:19" s="2" customFormat="1" outlineLevel="1" x14ac:dyDescent="0.25">
      <c r="A324" s="17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</row>
    <row r="325" spans="1:19" s="2" customFormat="1" outlineLevel="1" x14ac:dyDescent="0.25">
      <c r="A325" s="17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</row>
    <row r="326" spans="1:19" s="2" customFormat="1" outlineLevel="1" x14ac:dyDescent="0.25">
      <c r="A326" s="17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</row>
    <row r="327" spans="1:19" s="2" customFormat="1" outlineLevel="1" x14ac:dyDescent="0.25">
      <c r="A327" s="17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</row>
    <row r="328" spans="1:19" s="2" customFormat="1" outlineLevel="1" x14ac:dyDescent="0.25">
      <c r="A328" s="17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</row>
    <row r="329" spans="1:19" s="2" customFormat="1" outlineLevel="1" x14ac:dyDescent="0.25">
      <c r="A329" s="17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</row>
    <row r="330" spans="1:19" s="2" customFormat="1" outlineLevel="1" x14ac:dyDescent="0.25">
      <c r="A330" s="17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</row>
    <row r="331" spans="1:19" s="2" customFormat="1" outlineLevel="1" x14ac:dyDescent="0.25">
      <c r="A331" s="17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</row>
    <row r="332" spans="1:19" s="2" customFormat="1" outlineLevel="1" x14ac:dyDescent="0.25">
      <c r="A332" s="17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</row>
    <row r="333" spans="1:19" s="2" customFormat="1" outlineLevel="1" x14ac:dyDescent="0.25">
      <c r="A333" s="17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</row>
    <row r="334" spans="1:19" s="2" customFormat="1" outlineLevel="1" x14ac:dyDescent="0.25">
      <c r="A334" s="17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</row>
    <row r="335" spans="1:19" s="2" customFormat="1" outlineLevel="1" x14ac:dyDescent="0.25">
      <c r="A335" s="17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</row>
    <row r="336" spans="1:19" s="2" customFormat="1" outlineLevel="1" x14ac:dyDescent="0.25">
      <c r="A336" s="17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</row>
    <row r="337" spans="1:19" s="2" customFormat="1" outlineLevel="1" x14ac:dyDescent="0.25">
      <c r="A337" s="17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</row>
    <row r="338" spans="1:19" s="2" customFormat="1" outlineLevel="1" x14ac:dyDescent="0.25">
      <c r="A338" s="17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</row>
    <row r="339" spans="1:19" s="2" customFormat="1" outlineLevel="1" x14ac:dyDescent="0.25">
      <c r="A339" s="17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</row>
    <row r="340" spans="1:19" s="2" customFormat="1" outlineLevel="1" x14ac:dyDescent="0.25">
      <c r="A340" s="17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</row>
    <row r="341" spans="1:19" s="2" customFormat="1" outlineLevel="1" x14ac:dyDescent="0.25">
      <c r="A341" s="17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</row>
    <row r="342" spans="1:19" s="2" customFormat="1" outlineLevel="1" x14ac:dyDescent="0.25">
      <c r="A342" s="17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</row>
    <row r="343" spans="1:19" s="2" customFormat="1" outlineLevel="1" x14ac:dyDescent="0.25">
      <c r="A343" s="17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</row>
    <row r="344" spans="1:19" s="2" customFormat="1" outlineLevel="1" x14ac:dyDescent="0.25">
      <c r="A344" s="17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</row>
    <row r="345" spans="1:19" s="2" customFormat="1" outlineLevel="1" x14ac:dyDescent="0.25">
      <c r="A345" s="17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</row>
    <row r="346" spans="1:19" s="2" customFormat="1" outlineLevel="1" x14ac:dyDescent="0.25">
      <c r="A346" s="17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</row>
    <row r="347" spans="1:19" s="2" customFormat="1" outlineLevel="1" x14ac:dyDescent="0.25">
      <c r="A347" s="17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</row>
    <row r="348" spans="1:19" s="2" customFormat="1" outlineLevel="1" x14ac:dyDescent="0.25">
      <c r="A348" s="17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</row>
    <row r="349" spans="1:19" s="2" customFormat="1" outlineLevel="1" x14ac:dyDescent="0.25">
      <c r="A349" s="17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</row>
    <row r="350" spans="1:19" s="2" customFormat="1" outlineLevel="1" x14ac:dyDescent="0.25">
      <c r="A350" s="17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</row>
    <row r="351" spans="1:19" s="2" customFormat="1" outlineLevel="1" x14ac:dyDescent="0.25">
      <c r="A351" s="17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</row>
    <row r="352" spans="1:19" s="2" customFormat="1" outlineLevel="1" x14ac:dyDescent="0.25">
      <c r="A352" s="17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</row>
    <row r="353" spans="1:19" s="2" customFormat="1" outlineLevel="1" x14ac:dyDescent="0.25">
      <c r="A353" s="17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</row>
    <row r="354" spans="1:19" s="2" customFormat="1" outlineLevel="1" x14ac:dyDescent="0.25">
      <c r="A354" s="17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</row>
    <row r="355" spans="1:19" s="2" customFormat="1" outlineLevel="1" x14ac:dyDescent="0.25">
      <c r="A355" s="17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</row>
    <row r="356" spans="1:19" s="2" customFormat="1" outlineLevel="1" x14ac:dyDescent="0.25">
      <c r="A356" s="17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</row>
    <row r="357" spans="1:19" s="2" customFormat="1" outlineLevel="1" x14ac:dyDescent="0.25">
      <c r="A357" s="17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</row>
    <row r="358" spans="1:19" s="2" customFormat="1" outlineLevel="1" x14ac:dyDescent="0.25">
      <c r="A358" s="17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</row>
    <row r="359" spans="1:19" s="2" customFormat="1" outlineLevel="1" x14ac:dyDescent="0.25">
      <c r="A359" s="17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</row>
    <row r="360" spans="1:19" s="2" customFormat="1" outlineLevel="1" x14ac:dyDescent="0.25">
      <c r="A360" s="17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</row>
    <row r="361" spans="1:19" s="2" customFormat="1" outlineLevel="1" x14ac:dyDescent="0.25">
      <c r="A361" s="17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</row>
    <row r="362" spans="1:19" s="2" customFormat="1" outlineLevel="1" x14ac:dyDescent="0.25">
      <c r="A362" s="17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</row>
    <row r="363" spans="1:19" s="2" customFormat="1" outlineLevel="1" x14ac:dyDescent="0.25">
      <c r="A363" s="17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</row>
    <row r="364" spans="1:19" s="2" customFormat="1" outlineLevel="1" x14ac:dyDescent="0.25">
      <c r="A364" s="17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</row>
    <row r="365" spans="1:19" s="2" customFormat="1" outlineLevel="1" x14ac:dyDescent="0.25">
      <c r="A365" s="17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</row>
    <row r="366" spans="1:19" s="2" customFormat="1" outlineLevel="1" x14ac:dyDescent="0.25">
      <c r="A366" s="17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</row>
    <row r="367" spans="1:19" s="2" customFormat="1" outlineLevel="1" x14ac:dyDescent="0.25">
      <c r="A367" s="17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</row>
    <row r="368" spans="1:19" s="2" customFormat="1" outlineLevel="1" x14ac:dyDescent="0.25">
      <c r="A368" s="17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</row>
    <row r="369" spans="1:19" s="2" customFormat="1" outlineLevel="1" x14ac:dyDescent="0.25">
      <c r="A369" s="17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</row>
    <row r="370" spans="1:19" s="2" customFormat="1" outlineLevel="1" x14ac:dyDescent="0.25">
      <c r="A370" s="17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</row>
    <row r="371" spans="1:19" s="2" customFormat="1" outlineLevel="1" x14ac:dyDescent="0.25">
      <c r="A371" s="17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</row>
    <row r="372" spans="1:19" s="2" customFormat="1" outlineLevel="1" x14ac:dyDescent="0.25">
      <c r="A372" s="17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</row>
    <row r="373" spans="1:19" s="2" customFormat="1" outlineLevel="1" x14ac:dyDescent="0.25">
      <c r="A373" s="17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</row>
    <row r="374" spans="1:19" s="2" customFormat="1" outlineLevel="1" x14ac:dyDescent="0.25">
      <c r="A374" s="17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</row>
    <row r="375" spans="1:19" s="2" customFormat="1" outlineLevel="1" x14ac:dyDescent="0.25">
      <c r="A375" s="17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</row>
    <row r="376" spans="1:19" s="2" customFormat="1" outlineLevel="1" x14ac:dyDescent="0.25">
      <c r="A376" s="17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</row>
    <row r="377" spans="1:19" s="2" customFormat="1" outlineLevel="1" x14ac:dyDescent="0.25">
      <c r="A377" s="17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</row>
    <row r="378" spans="1:19" s="2" customFormat="1" outlineLevel="1" x14ac:dyDescent="0.25">
      <c r="A378" s="17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</row>
    <row r="379" spans="1:19" s="2" customFormat="1" outlineLevel="1" x14ac:dyDescent="0.25">
      <c r="A379" s="17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</row>
    <row r="380" spans="1:19" s="2" customFormat="1" outlineLevel="1" x14ac:dyDescent="0.25">
      <c r="A380" s="17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</row>
    <row r="381" spans="1:19" s="2" customFormat="1" outlineLevel="1" x14ac:dyDescent="0.25">
      <c r="A381" s="17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</row>
    <row r="382" spans="1:19" s="2" customFormat="1" outlineLevel="1" x14ac:dyDescent="0.25">
      <c r="A382" s="17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</row>
    <row r="383" spans="1:19" s="2" customFormat="1" outlineLevel="1" x14ac:dyDescent="0.25">
      <c r="A383" s="17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</row>
    <row r="384" spans="1:19" s="2" customFormat="1" outlineLevel="1" x14ac:dyDescent="0.25">
      <c r="A384" s="17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</row>
    <row r="385" spans="1:19" s="2" customFormat="1" outlineLevel="1" x14ac:dyDescent="0.25">
      <c r="A385" s="17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</row>
    <row r="386" spans="1:19" s="2" customFormat="1" outlineLevel="1" x14ac:dyDescent="0.25">
      <c r="A386" s="17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</row>
    <row r="387" spans="1:19" s="2" customFormat="1" outlineLevel="1" x14ac:dyDescent="0.25">
      <c r="A387" s="17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</row>
    <row r="388" spans="1:19" s="2" customFormat="1" outlineLevel="1" x14ac:dyDescent="0.25">
      <c r="A388" s="17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</row>
    <row r="389" spans="1:19" s="2" customFormat="1" outlineLevel="1" x14ac:dyDescent="0.25">
      <c r="A389" s="17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</row>
    <row r="390" spans="1:19" s="2" customFormat="1" outlineLevel="1" x14ac:dyDescent="0.25">
      <c r="A390" s="17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</row>
    <row r="391" spans="1:19" s="2" customFormat="1" outlineLevel="1" x14ac:dyDescent="0.25">
      <c r="A391" s="17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</row>
    <row r="392" spans="1:19" s="2" customFormat="1" outlineLevel="1" x14ac:dyDescent="0.25">
      <c r="A392" s="17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</row>
    <row r="393" spans="1:19" s="2" customFormat="1" outlineLevel="1" x14ac:dyDescent="0.25">
      <c r="A393" s="17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</row>
    <row r="394" spans="1:19" s="2" customFormat="1" outlineLevel="1" x14ac:dyDescent="0.25">
      <c r="A394" s="17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</row>
    <row r="395" spans="1:19" s="2" customFormat="1" outlineLevel="1" x14ac:dyDescent="0.25">
      <c r="A395" s="17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</row>
    <row r="396" spans="1:19" s="2" customFormat="1" outlineLevel="1" x14ac:dyDescent="0.25">
      <c r="A396" s="17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</row>
    <row r="397" spans="1:19" s="2" customFormat="1" outlineLevel="1" x14ac:dyDescent="0.25">
      <c r="A397" s="17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</row>
    <row r="398" spans="1:19" s="2" customFormat="1" outlineLevel="1" x14ac:dyDescent="0.25">
      <c r="A398" s="17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</row>
    <row r="399" spans="1:19" s="2" customFormat="1" outlineLevel="1" x14ac:dyDescent="0.25">
      <c r="A399" s="17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</row>
    <row r="400" spans="1:19" s="2" customFormat="1" outlineLevel="1" x14ac:dyDescent="0.25">
      <c r="A400" s="17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</row>
    <row r="401" spans="1:19" s="2" customFormat="1" outlineLevel="1" x14ac:dyDescent="0.25">
      <c r="A401" s="17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</row>
    <row r="402" spans="1:19" s="2" customFormat="1" outlineLevel="1" x14ac:dyDescent="0.25">
      <c r="A402" s="17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</row>
    <row r="403" spans="1:19" s="2" customFormat="1" outlineLevel="1" x14ac:dyDescent="0.25">
      <c r="A403" s="17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</row>
    <row r="404" spans="1:19" s="2" customFormat="1" outlineLevel="1" x14ac:dyDescent="0.25">
      <c r="A404" s="17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</row>
    <row r="405" spans="1:19" s="2" customFormat="1" outlineLevel="1" x14ac:dyDescent="0.25">
      <c r="A405" s="17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</row>
    <row r="406" spans="1:19" s="2" customFormat="1" outlineLevel="1" x14ac:dyDescent="0.25">
      <c r="A406" s="17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</row>
    <row r="407" spans="1:19" s="2" customFormat="1" outlineLevel="1" x14ac:dyDescent="0.25">
      <c r="A407" s="17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</row>
    <row r="408" spans="1:19" s="2" customFormat="1" outlineLevel="1" x14ac:dyDescent="0.25">
      <c r="A408" s="17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</row>
    <row r="409" spans="1:19" s="2" customFormat="1" outlineLevel="1" x14ac:dyDescent="0.25">
      <c r="A409" s="17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</row>
    <row r="410" spans="1:19" s="2" customFormat="1" outlineLevel="1" x14ac:dyDescent="0.25">
      <c r="A410" s="17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</row>
    <row r="411" spans="1:19" s="2" customFormat="1" outlineLevel="1" x14ac:dyDescent="0.25">
      <c r="A411" s="17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</row>
    <row r="412" spans="1:19" s="2" customFormat="1" outlineLevel="1" x14ac:dyDescent="0.25">
      <c r="A412" s="17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</row>
    <row r="413" spans="1:19" s="2" customFormat="1" outlineLevel="1" x14ac:dyDescent="0.25">
      <c r="A413" s="17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</row>
    <row r="414" spans="1:19" s="2" customFormat="1" outlineLevel="1" x14ac:dyDescent="0.25">
      <c r="A414" s="17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</row>
    <row r="415" spans="1:19" s="2" customFormat="1" outlineLevel="1" x14ac:dyDescent="0.25">
      <c r="A415" s="17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</row>
    <row r="416" spans="1:19" s="2" customFormat="1" outlineLevel="1" x14ac:dyDescent="0.25">
      <c r="A416" s="17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</row>
    <row r="417" spans="1:119" s="2" customFormat="1" outlineLevel="1" x14ac:dyDescent="0.25">
      <c r="A417" s="17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</row>
    <row r="418" spans="1:119" s="2" customFormat="1" outlineLevel="1" x14ac:dyDescent="0.25">
      <c r="A418" s="17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</row>
    <row r="419" spans="1:119" s="2" customFormat="1" outlineLevel="1" x14ac:dyDescent="0.25">
      <c r="A419" s="17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</row>
    <row r="420" spans="1:119" s="2" customFormat="1" outlineLevel="1" x14ac:dyDescent="0.25">
      <c r="A420" s="17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</row>
    <row r="421" spans="1:119" s="2" customFormat="1" outlineLevel="1" x14ac:dyDescent="0.25">
      <c r="A421" s="17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</row>
    <row r="422" spans="1:119" s="2" customFormat="1" outlineLevel="1" x14ac:dyDescent="0.25">
      <c r="A422" s="17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</row>
    <row r="423" spans="1:119" s="2" customFormat="1" outlineLevel="1" x14ac:dyDescent="0.25">
      <c r="A423" s="17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</row>
    <row r="424" spans="1:119" s="2" customFormat="1" outlineLevel="1" x14ac:dyDescent="0.25">
      <c r="A424" s="17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</row>
    <row r="425" spans="1:119" s="2" customFormat="1" outlineLevel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</row>
    <row r="426" spans="1:119" s="2" customFormat="1" outlineLevel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</row>
    <row r="427" spans="1:119" s="2" customFormat="1" outlineLevel="1" x14ac:dyDescent="0.25">
      <c r="A427" s="17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</row>
    <row r="428" spans="1:119" s="2" customFormat="1" outlineLevel="1" x14ac:dyDescent="0.25">
      <c r="A428" s="17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</row>
    <row r="429" spans="1:119" s="2" customFormat="1" outlineLevel="1" x14ac:dyDescent="0.25">
      <c r="A429" s="17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</row>
    <row r="430" spans="1:119" s="2" customFormat="1" outlineLevel="1" x14ac:dyDescent="0.25">
      <c r="A430" s="17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</row>
    <row r="431" spans="1:119" s="2" customFormat="1" outlineLevel="1" x14ac:dyDescent="0.25">
      <c r="A431" s="17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</row>
    <row r="432" spans="1:119" s="2" customFormat="1" outlineLevel="1" x14ac:dyDescent="0.25">
      <c r="A432" s="17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</row>
    <row r="433" spans="1:119" s="2" customFormat="1" outlineLevel="1" x14ac:dyDescent="0.25">
      <c r="A433" s="17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</row>
    <row r="434" spans="1:119" s="2" customFormat="1" outlineLevel="1" x14ac:dyDescent="0.25">
      <c r="A434" s="17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</row>
    <row r="435" spans="1:119" s="2" customFormat="1" outlineLevel="1" x14ac:dyDescent="0.25">
      <c r="A435" s="17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</row>
    <row r="436" spans="1:119" s="2" customFormat="1" outlineLevel="1" x14ac:dyDescent="0.25">
      <c r="A436" s="17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</row>
    <row r="437" spans="1:119" s="2" customFormat="1" outlineLevel="1" x14ac:dyDescent="0.25">
      <c r="A437" s="17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</row>
    <row r="438" spans="1:119" s="2" customFormat="1" x14ac:dyDescent="0.25">
      <c r="A438" s="17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spans="1:119" s="2" customFormat="1" x14ac:dyDescent="0.25">
      <c r="A439" s="17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spans="1:119" s="2" customFormat="1" x14ac:dyDescent="0.25">
      <c r="A440" s="17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spans="1:119" x14ac:dyDescent="0.25">
      <c r="A441" s="21" t="s">
        <v>1063</v>
      </c>
      <c r="B441" s="1" t="s">
        <v>209</v>
      </c>
    </row>
    <row r="442" spans="1:119" x14ac:dyDescent="0.25">
      <c r="A442" s="1" t="s">
        <v>208</v>
      </c>
      <c r="B442" s="16">
        <v>41953</v>
      </c>
      <c r="C442" s="16">
        <v>41960</v>
      </c>
      <c r="D442" s="16">
        <v>41967</v>
      </c>
      <c r="E442" s="16">
        <v>41974</v>
      </c>
      <c r="F442" s="16">
        <v>41981</v>
      </c>
      <c r="G442" s="16">
        <v>41988</v>
      </c>
      <c r="H442" s="16">
        <v>41995</v>
      </c>
      <c r="I442" s="16">
        <v>42002</v>
      </c>
      <c r="J442" s="16">
        <v>42016</v>
      </c>
      <c r="K442" s="16">
        <v>42030</v>
      </c>
      <c r="L442" s="16">
        <v>42044</v>
      </c>
      <c r="M442" s="16">
        <v>42058</v>
      </c>
      <c r="N442" s="16">
        <v>42072</v>
      </c>
      <c r="O442" s="16">
        <v>42093</v>
      </c>
      <c r="P442" s="2" t="s">
        <v>0</v>
      </c>
    </row>
    <row r="443" spans="1:119" x14ac:dyDescent="0.25">
      <c r="A443" s="17" t="s">
        <v>212</v>
      </c>
      <c r="B443" s="18">
        <v>15770</v>
      </c>
      <c r="C443" s="18"/>
      <c r="D443" s="18"/>
      <c r="E443" s="18"/>
      <c r="F443" s="18">
        <v>15770</v>
      </c>
      <c r="G443" s="18"/>
      <c r="H443" s="18"/>
      <c r="I443" s="18"/>
      <c r="J443" s="18"/>
      <c r="K443" s="18"/>
      <c r="L443" s="18"/>
      <c r="M443" s="18"/>
      <c r="N443" s="18"/>
      <c r="O443" s="18"/>
      <c r="P443" s="18">
        <v>31540</v>
      </c>
    </row>
    <row r="444" spans="1:119" x14ac:dyDescent="0.25">
      <c r="A444" s="17" t="s">
        <v>213</v>
      </c>
      <c r="B444" s="18">
        <v>611261.6</v>
      </c>
      <c r="C444" s="18"/>
      <c r="D444" s="18"/>
      <c r="E444" s="18"/>
      <c r="F444" s="18">
        <v>611261.6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>
        <v>1222523.2</v>
      </c>
    </row>
    <row r="445" spans="1:119" x14ac:dyDescent="0.25">
      <c r="A445" s="17" t="s">
        <v>214</v>
      </c>
      <c r="B445" s="18"/>
      <c r="C445" s="18"/>
      <c r="D445" s="18"/>
      <c r="E445" s="18">
        <v>43000</v>
      </c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>
        <v>43000</v>
      </c>
    </row>
    <row r="446" spans="1:119" x14ac:dyDescent="0.25">
      <c r="A446" s="17" t="s">
        <v>215</v>
      </c>
      <c r="B446" s="18"/>
      <c r="C446" s="18"/>
      <c r="D446" s="18"/>
      <c r="E446" s="18">
        <v>34350</v>
      </c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>
        <v>34350</v>
      </c>
    </row>
    <row r="447" spans="1:119" x14ac:dyDescent="0.25">
      <c r="A447" s="17" t="s">
        <v>216</v>
      </c>
      <c r="B447" s="18">
        <v>5933000</v>
      </c>
      <c r="C447" s="18"/>
      <c r="D447" s="18"/>
      <c r="E447" s="18"/>
      <c r="F447" s="18">
        <v>5933000</v>
      </c>
      <c r="G447" s="18"/>
      <c r="H447" s="18"/>
      <c r="I447" s="18"/>
      <c r="J447" s="18"/>
      <c r="K447" s="18"/>
      <c r="L447" s="18"/>
      <c r="M447" s="18"/>
      <c r="N447" s="18"/>
      <c r="O447" s="18"/>
      <c r="P447" s="18">
        <v>11866000</v>
      </c>
    </row>
    <row r="448" spans="1:119" x14ac:dyDescent="0.25">
      <c r="A448" s="17" t="s">
        <v>217</v>
      </c>
      <c r="B448" s="18"/>
      <c r="C448" s="18"/>
      <c r="D448" s="18"/>
      <c r="E448" s="18">
        <v>1000</v>
      </c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>
        <v>1000</v>
      </c>
    </row>
    <row r="449" spans="1:16" x14ac:dyDescent="0.25">
      <c r="A449" s="17" t="s">
        <v>218</v>
      </c>
      <c r="B449" s="18"/>
      <c r="C449" s="18"/>
      <c r="D449" s="18"/>
      <c r="E449" s="18">
        <v>2000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>
        <v>2000</v>
      </c>
    </row>
    <row r="450" spans="1:16" x14ac:dyDescent="0.25">
      <c r="A450" s="17" t="s">
        <v>219</v>
      </c>
      <c r="B450" s="18"/>
      <c r="C450" s="18"/>
      <c r="D450" s="18"/>
      <c r="E450" s="18">
        <v>17000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>
        <v>17000</v>
      </c>
    </row>
    <row r="451" spans="1:16" x14ac:dyDescent="0.25">
      <c r="A451" s="17" t="s">
        <v>220</v>
      </c>
      <c r="B451" s="18"/>
      <c r="C451" s="18"/>
      <c r="D451" s="18"/>
      <c r="E451" s="18">
        <v>358000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>
        <v>358000</v>
      </c>
    </row>
    <row r="452" spans="1:16" x14ac:dyDescent="0.25">
      <c r="A452" s="17" t="s">
        <v>221</v>
      </c>
      <c r="B452" s="18"/>
      <c r="C452" s="18"/>
      <c r="D452" s="18"/>
      <c r="E452" s="18">
        <v>700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>
        <v>700</v>
      </c>
    </row>
    <row r="453" spans="1:16" x14ac:dyDescent="0.25">
      <c r="A453" s="17" t="s">
        <v>222</v>
      </c>
      <c r="B453" s="18"/>
      <c r="C453" s="18"/>
      <c r="D453" s="18"/>
      <c r="E453" s="18">
        <v>3500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>
        <v>3500</v>
      </c>
    </row>
    <row r="454" spans="1:16" x14ac:dyDescent="0.25">
      <c r="A454" s="17" t="s">
        <v>226</v>
      </c>
      <c r="B454" s="18"/>
      <c r="C454" s="18"/>
      <c r="D454" s="18">
        <v>188000</v>
      </c>
      <c r="E454" s="18"/>
      <c r="F454" s="18"/>
      <c r="G454" s="18"/>
      <c r="H454" s="18">
        <v>188000</v>
      </c>
      <c r="I454" s="18"/>
      <c r="J454" s="18"/>
      <c r="K454" s="18"/>
      <c r="L454" s="18"/>
      <c r="M454" s="18"/>
      <c r="N454" s="18"/>
      <c r="O454" s="18"/>
      <c r="P454" s="18">
        <v>376000</v>
      </c>
    </row>
    <row r="455" spans="1:16" x14ac:dyDescent="0.25">
      <c r="A455" s="17" t="s">
        <v>227</v>
      </c>
      <c r="B455" s="18"/>
      <c r="C455" s="18">
        <v>220000</v>
      </c>
      <c r="D455" s="18"/>
      <c r="E455" s="18"/>
      <c r="F455" s="18"/>
      <c r="G455" s="18">
        <v>220000</v>
      </c>
      <c r="H455" s="18"/>
      <c r="I455" s="18"/>
      <c r="J455" s="18"/>
      <c r="K455" s="18"/>
      <c r="L455" s="18"/>
      <c r="M455" s="18"/>
      <c r="N455" s="18"/>
      <c r="O455" s="18"/>
      <c r="P455" s="18">
        <v>440000</v>
      </c>
    </row>
    <row r="456" spans="1:16" x14ac:dyDescent="0.25">
      <c r="A456" s="17" t="s">
        <v>228</v>
      </c>
      <c r="B456" s="18">
        <v>460500</v>
      </c>
      <c r="C456" s="18"/>
      <c r="D456" s="18"/>
      <c r="E456" s="18"/>
      <c r="F456" s="18">
        <v>460500</v>
      </c>
      <c r="G456" s="18"/>
      <c r="H456" s="18"/>
      <c r="I456" s="18"/>
      <c r="J456" s="18"/>
      <c r="K456" s="18"/>
      <c r="L456" s="18"/>
      <c r="M456" s="18"/>
      <c r="N456" s="18"/>
      <c r="O456" s="18"/>
      <c r="P456" s="18">
        <v>921000</v>
      </c>
    </row>
    <row r="457" spans="1:16" x14ac:dyDescent="0.25">
      <c r="A457" s="17" t="s">
        <v>223</v>
      </c>
      <c r="B457" s="18"/>
      <c r="C457" s="18"/>
      <c r="D457" s="18"/>
      <c r="E457" s="18">
        <v>21500</v>
      </c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>
        <v>21500</v>
      </c>
    </row>
    <row r="458" spans="1:16" x14ac:dyDescent="0.25">
      <c r="A458" s="17" t="s">
        <v>224</v>
      </c>
      <c r="B458" s="18"/>
      <c r="C458" s="18"/>
      <c r="D458" s="18"/>
      <c r="E458" s="18">
        <v>900</v>
      </c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>
        <v>900</v>
      </c>
    </row>
    <row r="459" spans="1:16" x14ac:dyDescent="0.25">
      <c r="A459" s="17" t="s">
        <v>225</v>
      </c>
      <c r="B459" s="18"/>
      <c r="C459" s="18"/>
      <c r="D459" s="18"/>
      <c r="E459" s="18">
        <v>9000</v>
      </c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>
        <v>9000</v>
      </c>
    </row>
    <row r="460" spans="1:16" x14ac:dyDescent="0.25">
      <c r="A460" s="17" t="s">
        <v>229</v>
      </c>
      <c r="B460" s="18"/>
      <c r="C460" s="18"/>
      <c r="D460" s="18"/>
      <c r="E460" s="18">
        <v>21500</v>
      </c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>
        <v>21500</v>
      </c>
    </row>
    <row r="461" spans="1:16" x14ac:dyDescent="0.25">
      <c r="A461" s="17" t="s">
        <v>230</v>
      </c>
      <c r="B461" s="18"/>
      <c r="C461" s="18"/>
      <c r="D461" s="18"/>
      <c r="E461" s="18">
        <v>45000</v>
      </c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>
        <v>45000</v>
      </c>
    </row>
    <row r="462" spans="1:16" x14ac:dyDescent="0.25">
      <c r="A462" s="17" t="s">
        <v>231</v>
      </c>
      <c r="B462" s="18"/>
      <c r="C462" s="18"/>
      <c r="D462" s="18"/>
      <c r="E462" s="18">
        <v>2000</v>
      </c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>
        <v>2000</v>
      </c>
    </row>
    <row r="463" spans="1:16" x14ac:dyDescent="0.25">
      <c r="A463" s="17" t="s">
        <v>232</v>
      </c>
      <c r="B463" s="18"/>
      <c r="C463" s="18"/>
      <c r="D463" s="18"/>
      <c r="E463" s="18">
        <v>8000</v>
      </c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>
        <v>8000</v>
      </c>
    </row>
    <row r="464" spans="1:16" x14ac:dyDescent="0.25">
      <c r="A464" s="17" t="s">
        <v>233</v>
      </c>
      <c r="B464" s="18"/>
      <c r="C464" s="18"/>
      <c r="D464" s="18"/>
      <c r="E464" s="18">
        <v>40000</v>
      </c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>
        <v>40000</v>
      </c>
    </row>
    <row r="465" spans="1:19" x14ac:dyDescent="0.25">
      <c r="A465" s="17" t="s">
        <v>234</v>
      </c>
      <c r="B465" s="18"/>
      <c r="C465" s="18"/>
      <c r="D465" s="18"/>
      <c r="E465" s="18">
        <v>20000</v>
      </c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>
        <v>20000</v>
      </c>
    </row>
    <row r="466" spans="1:19" x14ac:dyDescent="0.25">
      <c r="A466" s="17" t="s">
        <v>235</v>
      </c>
      <c r="B466" s="18"/>
      <c r="C466" s="18"/>
      <c r="D466" s="18"/>
      <c r="E466" s="18">
        <v>1000</v>
      </c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>
        <v>1000</v>
      </c>
    </row>
    <row r="467" spans="1:19" x14ac:dyDescent="0.25">
      <c r="A467" s="17" t="s">
        <v>236</v>
      </c>
      <c r="B467" s="18"/>
      <c r="C467" s="18"/>
      <c r="D467" s="18"/>
      <c r="E467" s="18">
        <v>50000</v>
      </c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>
        <v>50000</v>
      </c>
    </row>
    <row r="468" spans="1:19" x14ac:dyDescent="0.25">
      <c r="A468" s="17" t="s">
        <v>238</v>
      </c>
      <c r="B468" s="18">
        <v>527700</v>
      </c>
      <c r="C468" s="18"/>
      <c r="D468" s="18"/>
      <c r="E468" s="18"/>
      <c r="F468" s="18"/>
      <c r="G468" s="18">
        <v>527700</v>
      </c>
      <c r="H468" s="18"/>
      <c r="I468" s="18"/>
      <c r="J468" s="18"/>
      <c r="K468" s="18"/>
      <c r="L468" s="18"/>
      <c r="M468" s="18"/>
      <c r="N468" s="18"/>
      <c r="O468" s="18"/>
      <c r="P468" s="18">
        <v>1055400</v>
      </c>
    </row>
    <row r="469" spans="1:19" x14ac:dyDescent="0.25">
      <c r="A469" s="17" t="s">
        <v>239</v>
      </c>
      <c r="B469" s="18">
        <v>7300</v>
      </c>
      <c r="C469" s="18"/>
      <c r="D469" s="18"/>
      <c r="E469" s="18"/>
      <c r="F469" s="18"/>
      <c r="G469" s="18">
        <v>7300</v>
      </c>
      <c r="H469" s="18"/>
      <c r="I469" s="18"/>
      <c r="J469" s="18"/>
      <c r="K469" s="18"/>
      <c r="L469" s="18"/>
      <c r="M469" s="18"/>
      <c r="N469" s="18"/>
      <c r="O469" s="18"/>
      <c r="P469" s="18">
        <v>14600</v>
      </c>
    </row>
    <row r="470" spans="1:19" x14ac:dyDescent="0.25">
      <c r="A470" s="17" t="s">
        <v>237</v>
      </c>
      <c r="B470" s="18"/>
      <c r="C470" s="18"/>
      <c r="D470" s="18"/>
      <c r="E470" s="18">
        <v>40000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>
        <v>40000</v>
      </c>
    </row>
    <row r="471" spans="1:19" x14ac:dyDescent="0.25">
      <c r="A471" s="17" t="s">
        <v>0</v>
      </c>
      <c r="B471" s="18">
        <v>7555531.5999999996</v>
      </c>
      <c r="C471" s="18">
        <v>220000</v>
      </c>
      <c r="D471" s="18">
        <v>188000</v>
      </c>
      <c r="E471" s="18">
        <v>718450</v>
      </c>
      <c r="F471" s="18">
        <v>7020531.5999999996</v>
      </c>
      <c r="G471" s="18">
        <v>755000</v>
      </c>
      <c r="H471" s="18">
        <v>188000</v>
      </c>
      <c r="I471" s="18"/>
      <c r="J471" s="18"/>
      <c r="K471" s="18"/>
      <c r="L471" s="18"/>
      <c r="M471" s="18"/>
      <c r="N471" s="18"/>
      <c r="O471" s="18"/>
      <c r="P471" s="18">
        <v>16645513.199999999</v>
      </c>
    </row>
    <row r="472" spans="1:19" s="2" customFormat="1" x14ac:dyDescent="0.25">
      <c r="A472" s="17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</row>
    <row r="473" spans="1:19" s="2" customFormat="1" x14ac:dyDescent="0.25">
      <c r="A473" s="17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</row>
    <row r="474" spans="1:19" s="2" customFormat="1" outlineLevel="1" x14ac:dyDescent="0.25">
      <c r="A474" s="17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</row>
    <row r="475" spans="1:19" s="2" customFormat="1" outlineLevel="1" x14ac:dyDescent="0.25">
      <c r="A475" s="17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</row>
    <row r="476" spans="1:19" s="2" customFormat="1" outlineLevel="1" x14ac:dyDescent="0.25">
      <c r="A476" s="17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</row>
    <row r="477" spans="1:19" s="2" customFormat="1" outlineLevel="1" x14ac:dyDescent="0.25">
      <c r="A477" s="17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</row>
    <row r="478" spans="1:19" s="2" customFormat="1" outlineLevel="1" x14ac:dyDescent="0.25">
      <c r="A478" s="17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</row>
    <row r="479" spans="1:19" s="2" customFormat="1" outlineLevel="1" x14ac:dyDescent="0.25">
      <c r="A479" s="17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</row>
    <row r="480" spans="1:19" s="2" customFormat="1" outlineLevel="1" x14ac:dyDescent="0.25">
      <c r="A480" s="17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</row>
    <row r="481" spans="1:19" s="2" customFormat="1" outlineLevel="1" x14ac:dyDescent="0.25">
      <c r="A481" s="17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</row>
    <row r="482" spans="1:19" s="2" customFormat="1" outlineLevel="1" x14ac:dyDescent="0.25">
      <c r="A482" s="17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</row>
    <row r="483" spans="1:19" s="2" customFormat="1" outlineLevel="1" x14ac:dyDescent="0.25">
      <c r="A483" s="17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</row>
    <row r="484" spans="1:19" s="2" customFormat="1" outlineLevel="1" x14ac:dyDescent="0.25">
      <c r="A484" s="17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</row>
    <row r="485" spans="1:19" s="2" customFormat="1" outlineLevel="1" x14ac:dyDescent="0.25">
      <c r="A485" s="17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</row>
    <row r="486" spans="1:19" s="2" customFormat="1" outlineLevel="1" x14ac:dyDescent="0.25">
      <c r="A486" s="17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</row>
    <row r="487" spans="1:19" s="2" customFormat="1" outlineLevel="1" x14ac:dyDescent="0.25">
      <c r="A487" s="17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</row>
    <row r="488" spans="1:19" s="2" customFormat="1" outlineLevel="1" x14ac:dyDescent="0.25">
      <c r="A488" s="17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</row>
    <row r="489" spans="1:19" s="2" customFormat="1" outlineLevel="1" x14ac:dyDescent="0.25">
      <c r="A489" s="17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</row>
    <row r="490" spans="1:19" s="2" customFormat="1" outlineLevel="1" x14ac:dyDescent="0.25">
      <c r="A490" s="17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</row>
    <row r="491" spans="1:19" s="2" customFormat="1" outlineLevel="1" x14ac:dyDescent="0.25">
      <c r="A491" s="17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</row>
    <row r="492" spans="1:19" s="2" customFormat="1" outlineLevel="1" x14ac:dyDescent="0.25">
      <c r="A492" s="17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</row>
    <row r="493" spans="1:19" s="2" customFormat="1" outlineLevel="1" x14ac:dyDescent="0.25">
      <c r="A493" s="17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</row>
    <row r="494" spans="1:19" s="2" customFormat="1" outlineLevel="1" x14ac:dyDescent="0.25">
      <c r="A494" s="17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</row>
    <row r="495" spans="1:19" s="2" customFormat="1" outlineLevel="1" x14ac:dyDescent="0.25">
      <c r="A495" s="17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</row>
    <row r="496" spans="1:19" s="2" customFormat="1" outlineLevel="1" x14ac:dyDescent="0.25">
      <c r="A496" s="17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</row>
    <row r="497" spans="1:19" s="2" customFormat="1" outlineLevel="1" x14ac:dyDescent="0.25">
      <c r="A497" s="17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</row>
    <row r="498" spans="1:19" s="2" customFormat="1" outlineLevel="1" x14ac:dyDescent="0.25">
      <c r="A498" s="17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</row>
    <row r="499" spans="1:19" s="2" customFormat="1" outlineLevel="1" x14ac:dyDescent="0.25">
      <c r="A499" s="17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</row>
    <row r="500" spans="1:19" s="2" customFormat="1" outlineLevel="1" x14ac:dyDescent="0.25">
      <c r="A500" s="17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</row>
    <row r="501" spans="1:19" s="2" customFormat="1" outlineLevel="1" x14ac:dyDescent="0.25">
      <c r="A501" s="17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</row>
    <row r="502" spans="1:19" s="2" customFormat="1" outlineLevel="1" x14ac:dyDescent="0.25">
      <c r="A502" s="17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</row>
    <row r="503" spans="1:19" s="2" customFormat="1" outlineLevel="1" x14ac:dyDescent="0.25">
      <c r="A503" s="17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</row>
    <row r="504" spans="1:19" s="2" customFormat="1" outlineLevel="1" x14ac:dyDescent="0.25">
      <c r="A504" s="17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</row>
    <row r="505" spans="1:19" s="2" customFormat="1" outlineLevel="1" x14ac:dyDescent="0.25">
      <c r="A505" s="17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</row>
    <row r="506" spans="1:19" s="2" customFormat="1" outlineLevel="1" x14ac:dyDescent="0.25">
      <c r="A506" s="17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</row>
    <row r="507" spans="1:19" s="2" customFormat="1" outlineLevel="1" x14ac:dyDescent="0.25">
      <c r="A507" s="17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</row>
    <row r="508" spans="1:19" s="2" customFormat="1" outlineLevel="1" x14ac:dyDescent="0.25">
      <c r="A508" s="17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</row>
    <row r="509" spans="1:19" s="2" customFormat="1" outlineLevel="1" x14ac:dyDescent="0.25">
      <c r="A509" s="17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</row>
    <row r="510" spans="1:19" s="2" customFormat="1" outlineLevel="1" x14ac:dyDescent="0.25">
      <c r="A510" s="17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</row>
    <row r="511" spans="1:19" s="2" customFormat="1" outlineLevel="1" x14ac:dyDescent="0.25">
      <c r="A511" s="17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</row>
    <row r="512" spans="1:19" s="2" customFormat="1" outlineLevel="1" x14ac:dyDescent="0.25">
      <c r="A512" s="17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</row>
    <row r="513" spans="1:19" s="2" customFormat="1" outlineLevel="1" x14ac:dyDescent="0.25">
      <c r="A513" s="17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</row>
    <row r="514" spans="1:19" s="2" customFormat="1" outlineLevel="1" x14ac:dyDescent="0.25">
      <c r="A514" s="17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</row>
    <row r="515" spans="1:19" s="2" customFormat="1" outlineLevel="1" x14ac:dyDescent="0.25">
      <c r="A515" s="17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</row>
    <row r="516" spans="1:19" s="2" customFormat="1" outlineLevel="1" x14ac:dyDescent="0.25">
      <c r="A516" s="17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</row>
    <row r="517" spans="1:19" s="2" customFormat="1" outlineLevel="1" x14ac:dyDescent="0.25">
      <c r="A517" s="17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</row>
    <row r="518" spans="1:19" s="2" customFormat="1" outlineLevel="1" x14ac:dyDescent="0.25">
      <c r="A518" s="17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</row>
    <row r="519" spans="1:19" s="2" customFormat="1" outlineLevel="1" x14ac:dyDescent="0.25">
      <c r="A519" s="17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</row>
    <row r="520" spans="1:19" s="2" customFormat="1" outlineLevel="1" x14ac:dyDescent="0.25">
      <c r="A520" s="17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</row>
    <row r="521" spans="1:19" s="2" customFormat="1" outlineLevel="1" x14ac:dyDescent="0.25">
      <c r="A521" s="17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</row>
    <row r="522" spans="1:19" s="2" customFormat="1" outlineLevel="1" x14ac:dyDescent="0.25">
      <c r="A522" s="17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</row>
    <row r="523" spans="1:19" s="2" customFormat="1" outlineLevel="1" x14ac:dyDescent="0.25">
      <c r="A523" s="17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</row>
    <row r="524" spans="1:19" s="2" customFormat="1" outlineLevel="1" x14ac:dyDescent="0.25">
      <c r="A524" s="17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</row>
    <row r="525" spans="1:19" s="2" customFormat="1" outlineLevel="1" x14ac:dyDescent="0.25">
      <c r="A525" s="17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</row>
    <row r="526" spans="1:19" s="2" customFormat="1" outlineLevel="1" x14ac:dyDescent="0.25">
      <c r="A526" s="17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</row>
    <row r="527" spans="1:19" s="2" customFormat="1" outlineLevel="1" x14ac:dyDescent="0.25">
      <c r="A527" s="17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</row>
    <row r="528" spans="1:19" s="2" customFormat="1" outlineLevel="1" x14ac:dyDescent="0.25">
      <c r="A528" s="17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</row>
    <row r="529" spans="1:19" s="2" customFormat="1" outlineLevel="1" x14ac:dyDescent="0.25">
      <c r="A529" s="17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</row>
    <row r="530" spans="1:19" s="2" customFormat="1" outlineLevel="1" x14ac:dyDescent="0.25">
      <c r="A530" s="17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</row>
    <row r="531" spans="1:19" s="2" customFormat="1" outlineLevel="1" x14ac:dyDescent="0.25">
      <c r="A531" s="17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</row>
    <row r="532" spans="1:19" s="2" customFormat="1" outlineLevel="1" x14ac:dyDescent="0.25">
      <c r="A532" s="17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</row>
    <row r="533" spans="1:19" s="2" customFormat="1" outlineLevel="1" x14ac:dyDescent="0.25">
      <c r="A533" s="17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</row>
    <row r="534" spans="1:19" s="2" customFormat="1" outlineLevel="1" x14ac:dyDescent="0.25">
      <c r="A534" s="17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</row>
    <row r="535" spans="1:19" s="2" customFormat="1" outlineLevel="1" x14ac:dyDescent="0.25">
      <c r="A535" s="17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</row>
    <row r="536" spans="1:19" s="2" customFormat="1" outlineLevel="1" x14ac:dyDescent="0.25">
      <c r="A536" s="17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</row>
    <row r="537" spans="1:19" s="2" customFormat="1" outlineLevel="1" x14ac:dyDescent="0.25">
      <c r="A537" s="17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</row>
    <row r="538" spans="1:19" s="2" customFormat="1" outlineLevel="1" x14ac:dyDescent="0.25">
      <c r="A538" s="17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</row>
    <row r="539" spans="1:19" s="2" customFormat="1" outlineLevel="1" x14ac:dyDescent="0.25">
      <c r="A539" s="17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</row>
    <row r="540" spans="1:19" s="2" customFormat="1" outlineLevel="1" x14ac:dyDescent="0.25">
      <c r="A540" s="17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</row>
    <row r="541" spans="1:19" s="2" customFormat="1" outlineLevel="1" x14ac:dyDescent="0.25">
      <c r="A541" s="17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</row>
    <row r="542" spans="1:19" s="2" customFormat="1" outlineLevel="1" x14ac:dyDescent="0.25">
      <c r="A542" s="17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</row>
    <row r="543" spans="1:19" s="2" customFormat="1" outlineLevel="1" x14ac:dyDescent="0.25">
      <c r="A543" s="17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</row>
    <row r="544" spans="1:19" s="2" customFormat="1" outlineLevel="1" x14ac:dyDescent="0.25">
      <c r="A544" s="17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</row>
    <row r="545" spans="1:19" s="2" customFormat="1" outlineLevel="1" x14ac:dyDescent="0.25">
      <c r="A545" s="17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</row>
    <row r="546" spans="1:19" s="2" customFormat="1" outlineLevel="1" x14ac:dyDescent="0.25">
      <c r="A546" s="17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</row>
    <row r="547" spans="1:19" s="2" customFormat="1" outlineLevel="1" x14ac:dyDescent="0.25">
      <c r="A547" s="17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</row>
    <row r="548" spans="1:19" s="2" customFormat="1" outlineLevel="1" x14ac:dyDescent="0.25">
      <c r="A548" s="17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</row>
    <row r="549" spans="1:19" s="2" customFormat="1" outlineLevel="1" x14ac:dyDescent="0.25">
      <c r="A549" s="17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</row>
    <row r="550" spans="1:19" s="2" customFormat="1" outlineLevel="1" x14ac:dyDescent="0.25">
      <c r="A550" s="17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</row>
    <row r="551" spans="1:19" s="2" customFormat="1" outlineLevel="1" x14ac:dyDescent="0.25">
      <c r="A551" s="17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</row>
    <row r="552" spans="1:19" s="2" customFormat="1" outlineLevel="1" x14ac:dyDescent="0.25">
      <c r="A552" s="17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</row>
    <row r="553" spans="1:19" s="2" customFormat="1" outlineLevel="1" x14ac:dyDescent="0.25">
      <c r="A553" s="17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</row>
    <row r="554" spans="1:19" s="2" customFormat="1" outlineLevel="1" x14ac:dyDescent="0.25">
      <c r="A554" s="17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</row>
    <row r="555" spans="1:19" s="2" customFormat="1" outlineLevel="1" x14ac:dyDescent="0.25">
      <c r="A555" s="17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</row>
    <row r="556" spans="1:19" s="2" customFormat="1" outlineLevel="1" x14ac:dyDescent="0.25">
      <c r="A556" s="17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</row>
    <row r="557" spans="1:19" s="2" customFormat="1" outlineLevel="1" x14ac:dyDescent="0.25">
      <c r="A557" s="17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</row>
    <row r="558" spans="1:19" s="2" customFormat="1" outlineLevel="1" x14ac:dyDescent="0.25">
      <c r="A558" s="17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</row>
    <row r="559" spans="1:19" s="2" customFormat="1" outlineLevel="1" x14ac:dyDescent="0.25">
      <c r="A559" s="17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</row>
    <row r="560" spans="1:19" s="2" customFormat="1" outlineLevel="1" x14ac:dyDescent="0.25">
      <c r="A560" s="17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</row>
    <row r="561" spans="1:19" s="2" customFormat="1" outlineLevel="1" x14ac:dyDescent="0.25">
      <c r="A561" s="17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</row>
    <row r="562" spans="1:19" s="2" customFormat="1" outlineLevel="1" x14ac:dyDescent="0.25">
      <c r="A562" s="17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</row>
    <row r="563" spans="1:19" s="2" customFormat="1" outlineLevel="1" x14ac:dyDescent="0.25">
      <c r="A563" s="17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</row>
    <row r="564" spans="1:19" s="2" customFormat="1" outlineLevel="1" x14ac:dyDescent="0.25">
      <c r="A564" s="17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</row>
    <row r="565" spans="1:19" s="2" customFormat="1" outlineLevel="1" x14ac:dyDescent="0.25">
      <c r="A565" s="17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</row>
    <row r="566" spans="1:19" s="2" customFormat="1" outlineLevel="1" x14ac:dyDescent="0.25">
      <c r="A566" s="17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</row>
    <row r="567" spans="1:19" s="2" customFormat="1" outlineLevel="1" x14ac:dyDescent="0.25">
      <c r="A567" s="17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</row>
    <row r="568" spans="1:19" s="2" customFormat="1" outlineLevel="1" x14ac:dyDescent="0.25">
      <c r="A568" s="17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</row>
    <row r="569" spans="1:19" s="2" customFormat="1" outlineLevel="1" x14ac:dyDescent="0.25">
      <c r="A569" s="17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</row>
    <row r="570" spans="1:19" s="2" customFormat="1" outlineLevel="1" x14ac:dyDescent="0.25">
      <c r="A570" s="17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</row>
    <row r="571" spans="1:19" s="2" customFormat="1" outlineLevel="1" x14ac:dyDescent="0.25">
      <c r="A571" s="17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</row>
    <row r="572" spans="1:19" s="2" customFormat="1" outlineLevel="1" x14ac:dyDescent="0.25">
      <c r="A572" s="17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</row>
    <row r="573" spans="1:19" s="2" customFormat="1" outlineLevel="1" x14ac:dyDescent="0.25">
      <c r="A573" s="17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</row>
    <row r="574" spans="1:19" s="2" customFormat="1" outlineLevel="1" x14ac:dyDescent="0.25">
      <c r="A574" s="17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</row>
    <row r="575" spans="1:19" s="2" customFormat="1" outlineLevel="1" x14ac:dyDescent="0.25">
      <c r="A575" s="17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</row>
    <row r="576" spans="1:19" s="2" customFormat="1" outlineLevel="1" x14ac:dyDescent="0.25">
      <c r="A576" s="17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</row>
    <row r="577" spans="1:19" s="2" customFormat="1" outlineLevel="1" x14ac:dyDescent="0.25">
      <c r="A577" s="17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</row>
    <row r="578" spans="1:19" s="2" customFormat="1" outlineLevel="1" x14ac:dyDescent="0.25">
      <c r="A578" s="17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</row>
    <row r="579" spans="1:19" s="2" customFormat="1" outlineLevel="1" x14ac:dyDescent="0.25">
      <c r="A579" s="17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</row>
    <row r="580" spans="1:19" s="2" customFormat="1" outlineLevel="1" x14ac:dyDescent="0.25">
      <c r="A580" s="17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</row>
    <row r="581" spans="1:19" s="2" customFormat="1" outlineLevel="1" x14ac:dyDescent="0.25">
      <c r="A581" s="17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</row>
    <row r="582" spans="1:19" s="2" customFormat="1" outlineLevel="1" x14ac:dyDescent="0.25">
      <c r="A582" s="17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</row>
    <row r="583" spans="1:19" s="2" customFormat="1" outlineLevel="1" x14ac:dyDescent="0.25">
      <c r="A583" s="17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</row>
    <row r="584" spans="1:19" s="2" customFormat="1" outlineLevel="1" x14ac:dyDescent="0.25">
      <c r="A584" s="17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</row>
    <row r="585" spans="1:19" s="2" customFormat="1" outlineLevel="1" x14ac:dyDescent="0.25">
      <c r="A585" s="17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</row>
    <row r="586" spans="1:19" s="2" customFormat="1" outlineLevel="1" x14ac:dyDescent="0.25">
      <c r="A586" s="17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</row>
    <row r="587" spans="1:19" s="2" customFormat="1" outlineLevel="1" x14ac:dyDescent="0.25">
      <c r="A587" s="17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</row>
    <row r="588" spans="1:19" s="2" customFormat="1" outlineLevel="1" x14ac:dyDescent="0.25">
      <c r="A588" s="17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</row>
    <row r="589" spans="1:19" s="2" customFormat="1" outlineLevel="1" x14ac:dyDescent="0.25">
      <c r="A589" s="17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</row>
    <row r="590" spans="1:19" s="2" customFormat="1" outlineLevel="1" x14ac:dyDescent="0.25">
      <c r="A590" s="17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</row>
    <row r="591" spans="1:19" s="2" customFormat="1" outlineLevel="1" x14ac:dyDescent="0.25">
      <c r="A591" s="17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</row>
    <row r="592" spans="1:19" s="2" customFormat="1" outlineLevel="1" x14ac:dyDescent="0.25">
      <c r="A592" s="17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</row>
    <row r="593" spans="1:19" s="2" customFormat="1" outlineLevel="1" x14ac:dyDescent="0.25">
      <c r="A593" s="17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</row>
    <row r="594" spans="1:19" s="2" customFormat="1" outlineLevel="1" x14ac:dyDescent="0.25">
      <c r="A594" s="17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</row>
    <row r="595" spans="1:19" s="2" customFormat="1" outlineLevel="1" x14ac:dyDescent="0.25">
      <c r="A595" s="17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</row>
    <row r="596" spans="1:19" s="2" customFormat="1" outlineLevel="1" x14ac:dyDescent="0.25">
      <c r="A596" s="17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</row>
    <row r="597" spans="1:19" s="2" customFormat="1" outlineLevel="1" x14ac:dyDescent="0.25">
      <c r="A597" s="17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</row>
    <row r="598" spans="1:19" s="2" customFormat="1" outlineLevel="1" x14ac:dyDescent="0.25">
      <c r="A598" s="17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</row>
    <row r="599" spans="1:19" s="2" customFormat="1" outlineLevel="1" x14ac:dyDescent="0.25">
      <c r="A599" s="17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</row>
    <row r="600" spans="1:19" s="2" customFormat="1" outlineLevel="1" x14ac:dyDescent="0.25">
      <c r="A600" s="17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</row>
    <row r="601" spans="1:19" s="2" customFormat="1" outlineLevel="1" x14ac:dyDescent="0.25">
      <c r="A601" s="17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</row>
    <row r="602" spans="1:19" s="2" customFormat="1" outlineLevel="1" x14ac:dyDescent="0.25">
      <c r="A602" s="17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</row>
    <row r="603" spans="1:19" s="2" customFormat="1" outlineLevel="1" x14ac:dyDescent="0.25">
      <c r="A603" s="17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</row>
    <row r="604" spans="1:19" s="2" customFormat="1" outlineLevel="1" x14ac:dyDescent="0.25">
      <c r="A604" s="17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</row>
    <row r="605" spans="1:19" s="2" customFormat="1" outlineLevel="1" x14ac:dyDescent="0.25">
      <c r="A605" s="17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</row>
    <row r="606" spans="1:19" s="2" customFormat="1" outlineLevel="1" x14ac:dyDescent="0.25">
      <c r="A606" s="17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</row>
    <row r="607" spans="1:19" s="2" customFormat="1" outlineLevel="1" x14ac:dyDescent="0.25">
      <c r="A607" s="17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</row>
    <row r="608" spans="1:19" outlineLevel="1" x14ac:dyDescent="0.25"/>
    <row r="609" spans="1:16" s="2" customFormat="1" outlineLevel="1" x14ac:dyDescent="0.25"/>
    <row r="610" spans="1:16" s="2" customFormat="1" outlineLevel="1" x14ac:dyDescent="0.25"/>
    <row r="611" spans="1:16" s="2" customFormat="1" outlineLevel="1" x14ac:dyDescent="0.25"/>
    <row r="612" spans="1:16" s="2" customFormat="1" x14ac:dyDescent="0.25"/>
    <row r="613" spans="1:16" s="2" customFormat="1" x14ac:dyDescent="0.25"/>
    <row r="614" spans="1:16" s="2" customFormat="1" x14ac:dyDescent="0.25"/>
    <row r="616" spans="1:16" x14ac:dyDescent="0.25">
      <c r="B616" s="1" t="s">
        <v>209</v>
      </c>
    </row>
    <row r="617" spans="1:16" x14ac:dyDescent="0.25">
      <c r="B617" s="16">
        <v>41959</v>
      </c>
      <c r="C617" s="16">
        <v>41966</v>
      </c>
      <c r="D617" s="16">
        <v>41973</v>
      </c>
      <c r="E617" s="16">
        <v>41980</v>
      </c>
      <c r="F617" s="16">
        <v>41987</v>
      </c>
      <c r="G617" s="16">
        <v>41994</v>
      </c>
      <c r="H617" s="16">
        <v>42001</v>
      </c>
      <c r="I617" s="16">
        <v>42008</v>
      </c>
      <c r="J617" s="16">
        <v>42022</v>
      </c>
      <c r="K617" s="16">
        <v>42036</v>
      </c>
      <c r="L617" s="16">
        <v>42050</v>
      </c>
      <c r="M617" s="16">
        <v>42064</v>
      </c>
      <c r="N617" s="16">
        <v>42078</v>
      </c>
      <c r="O617" s="16">
        <v>42099</v>
      </c>
      <c r="P617" s="2" t="s">
        <v>0</v>
      </c>
    </row>
    <row r="618" spans="1:16" x14ac:dyDescent="0.25">
      <c r="A618" s="22" t="s">
        <v>269</v>
      </c>
      <c r="B618" s="18">
        <v>-6422487.7000000002</v>
      </c>
      <c r="C618" s="18">
        <v>1716600.7299999997</v>
      </c>
      <c r="D618" s="18">
        <v>284635.50799999945</v>
      </c>
      <c r="E618" s="18">
        <v>-853129.14999999991</v>
      </c>
      <c r="F618" s="18">
        <v>-7542452.6099999994</v>
      </c>
      <c r="G618" s="18">
        <v>3573710.1100000003</v>
      </c>
      <c r="H618" s="18">
        <v>-2521555.7799999993</v>
      </c>
      <c r="I618" s="18">
        <v>1579164.2480000001</v>
      </c>
      <c r="J618" s="18">
        <v>393160.82</v>
      </c>
      <c r="K618" s="18">
        <v>1351000</v>
      </c>
      <c r="L618" s="18">
        <v>127039</v>
      </c>
      <c r="M618" s="18">
        <v>16000</v>
      </c>
      <c r="N618" s="18">
        <v>37830</v>
      </c>
      <c r="O618" s="18">
        <v>16000</v>
      </c>
      <c r="P618" s="18">
        <v>-8244484.824000001</v>
      </c>
    </row>
    <row r="627" spans="1:218" x14ac:dyDescent="0.25">
      <c r="A627" s="18"/>
    </row>
    <row r="630" spans="1:218" x14ac:dyDescent="0.25">
      <c r="B630" s="2"/>
    </row>
    <row r="631" spans="1:218" x14ac:dyDescent="0.25"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2"/>
    </row>
    <row r="632" spans="1:218" x14ac:dyDescent="0.25"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7" spans="1:218" x14ac:dyDescent="0.25">
      <c r="A637" s="22"/>
      <c r="B637" s="2"/>
    </row>
    <row r="638" spans="1:218" x14ac:dyDescent="0.25">
      <c r="A638" s="22"/>
      <c r="B638" s="16"/>
      <c r="I638" s="2"/>
      <c r="J638" s="16"/>
      <c r="Q638" s="2"/>
      <c r="R638" s="16"/>
      <c r="Y638" s="2"/>
      <c r="Z638" s="16"/>
      <c r="AG638" s="2"/>
      <c r="AH638" s="16"/>
      <c r="AO638" s="2"/>
      <c r="AP638" s="16"/>
      <c r="AW638" s="2"/>
      <c r="AX638" s="16"/>
      <c r="BE638" s="2"/>
      <c r="BF638" s="16"/>
      <c r="BM638" s="2"/>
      <c r="BN638" s="16"/>
      <c r="BU638" s="2"/>
      <c r="BV638" s="16"/>
      <c r="CC638" s="2"/>
      <c r="CD638" s="16"/>
      <c r="CK638" s="2"/>
      <c r="CL638" s="16"/>
      <c r="CS638" s="2"/>
      <c r="CT638" s="16"/>
      <c r="DA638" s="2"/>
      <c r="DB638" s="16"/>
      <c r="DI638" s="2"/>
      <c r="DJ638" s="16"/>
      <c r="DQ638" s="2"/>
      <c r="DR638" s="16"/>
      <c r="DY638" s="2"/>
      <c r="DZ638" s="16"/>
      <c r="EG638" s="2"/>
      <c r="EH638" s="16"/>
      <c r="EO638" s="2"/>
      <c r="EP638" s="16"/>
      <c r="EW638" s="2"/>
      <c r="EX638" s="16"/>
      <c r="FE638" s="2"/>
      <c r="FF638" s="16"/>
      <c r="FM638" s="2"/>
      <c r="FN638" s="16"/>
      <c r="FU638" s="2"/>
      <c r="FV638" s="16"/>
      <c r="GC638" s="2"/>
      <c r="GD638" s="16"/>
      <c r="GK638" s="2"/>
      <c r="GL638" s="16"/>
      <c r="GS638" s="2"/>
      <c r="GT638" s="16"/>
      <c r="HA638" s="2"/>
      <c r="HB638" s="16"/>
      <c r="HI638" s="2"/>
      <c r="HJ638" s="2"/>
    </row>
    <row r="639" spans="1:218" x14ac:dyDescent="0.25">
      <c r="A639" s="2"/>
      <c r="B639" s="16"/>
      <c r="C639" s="16"/>
      <c r="D639" s="16"/>
      <c r="E639" s="16"/>
      <c r="F639" s="16"/>
      <c r="G639" s="16"/>
      <c r="H639" s="16"/>
      <c r="J639" s="16"/>
      <c r="K639" s="16"/>
      <c r="L639" s="16"/>
      <c r="M639" s="16"/>
      <c r="N639" s="16"/>
      <c r="O639" s="16"/>
      <c r="P639" s="16"/>
      <c r="R639" s="16"/>
      <c r="S639" s="16"/>
      <c r="T639" s="16"/>
      <c r="U639" s="16"/>
      <c r="V639" s="16"/>
      <c r="W639" s="16"/>
      <c r="X639" s="16"/>
      <c r="Z639" s="16"/>
      <c r="AA639" s="16"/>
      <c r="AB639" s="16"/>
      <c r="AC639" s="16"/>
      <c r="AD639" s="16"/>
      <c r="AE639" s="16"/>
      <c r="AF639" s="16"/>
      <c r="AH639" s="16"/>
      <c r="AI639" s="16"/>
      <c r="AJ639" s="16"/>
      <c r="AK639" s="16"/>
      <c r="AL639" s="16"/>
      <c r="AM639" s="16"/>
      <c r="AN639" s="16"/>
      <c r="AP639" s="16"/>
      <c r="AQ639" s="16"/>
      <c r="AR639" s="16"/>
      <c r="AS639" s="16"/>
      <c r="AT639" s="16"/>
      <c r="AU639" s="16"/>
      <c r="AV639" s="16"/>
      <c r="AX639" s="16"/>
      <c r="AY639" s="16"/>
      <c r="AZ639" s="16"/>
      <c r="BA639" s="16"/>
      <c r="BB639" s="16"/>
      <c r="BC639" s="16"/>
      <c r="BD639" s="16"/>
      <c r="BF639" s="16"/>
      <c r="BG639" s="16"/>
      <c r="BH639" s="16"/>
      <c r="BI639" s="16"/>
      <c r="BJ639" s="16"/>
      <c r="BK639" s="16"/>
      <c r="BL639" s="16"/>
      <c r="BN639" s="16"/>
      <c r="BO639" s="16"/>
      <c r="BP639" s="16"/>
      <c r="BQ639" s="16"/>
      <c r="BR639" s="16"/>
      <c r="BS639" s="16"/>
      <c r="BT639" s="16"/>
      <c r="BV639" s="16"/>
      <c r="BW639" s="16"/>
      <c r="BX639" s="16"/>
      <c r="BY639" s="16"/>
      <c r="BZ639" s="16"/>
      <c r="CA639" s="16"/>
      <c r="CB639" s="16"/>
      <c r="CD639" s="16"/>
      <c r="CE639" s="16"/>
      <c r="CF639" s="16"/>
      <c r="CG639" s="16"/>
      <c r="CH639" s="16"/>
      <c r="CI639" s="16"/>
      <c r="CJ639" s="16"/>
      <c r="CL639" s="16"/>
      <c r="CM639" s="16"/>
      <c r="CN639" s="16"/>
      <c r="CO639" s="16"/>
      <c r="CP639" s="16"/>
      <c r="CQ639" s="16"/>
      <c r="CR639" s="16"/>
      <c r="CT639" s="16"/>
      <c r="CU639" s="16"/>
      <c r="CV639" s="16"/>
      <c r="CW639" s="16"/>
      <c r="CX639" s="16"/>
      <c r="CY639" s="16"/>
      <c r="CZ639" s="16"/>
      <c r="DB639" s="16"/>
      <c r="DC639" s="16"/>
      <c r="DD639" s="16"/>
      <c r="DE639" s="16"/>
      <c r="DF639" s="16"/>
      <c r="DG639" s="16"/>
      <c r="DH639" s="16"/>
      <c r="DJ639" s="16"/>
      <c r="DK639" s="16"/>
      <c r="DL639" s="16"/>
      <c r="DM639" s="16"/>
      <c r="DN639" s="16"/>
      <c r="DO639" s="16"/>
      <c r="DP639" s="16"/>
      <c r="DR639" s="16"/>
      <c r="DS639" s="16"/>
      <c r="DT639" s="16"/>
      <c r="DU639" s="16"/>
      <c r="DV639" s="16"/>
      <c r="DW639" s="16"/>
      <c r="DX639" s="16"/>
      <c r="DZ639" s="16"/>
      <c r="EA639" s="16"/>
      <c r="EB639" s="16"/>
      <c r="EC639" s="16"/>
      <c r="ED639" s="16"/>
      <c r="EE639" s="16"/>
      <c r="EF639" s="16"/>
      <c r="EH639" s="16"/>
      <c r="EI639" s="16"/>
      <c r="EJ639" s="16"/>
      <c r="EK639" s="16"/>
      <c r="EL639" s="16"/>
      <c r="EM639" s="16"/>
      <c r="EN639" s="16"/>
      <c r="EP639" s="16"/>
      <c r="EQ639" s="16"/>
      <c r="ER639" s="16"/>
      <c r="ES639" s="16"/>
      <c r="ET639" s="16"/>
      <c r="EU639" s="16"/>
      <c r="EV639" s="16"/>
      <c r="EX639" s="16"/>
      <c r="EY639" s="16"/>
      <c r="EZ639" s="16"/>
      <c r="FA639" s="16"/>
      <c r="FB639" s="16"/>
      <c r="FC639" s="16"/>
      <c r="FD639" s="16"/>
      <c r="FF639" s="16"/>
      <c r="FG639" s="16"/>
      <c r="FH639" s="16"/>
      <c r="FI639" s="16"/>
      <c r="FJ639" s="16"/>
      <c r="FK639" s="16"/>
      <c r="FL639" s="16"/>
      <c r="FN639" s="16"/>
      <c r="FO639" s="16"/>
      <c r="FP639" s="16"/>
      <c r="FQ639" s="16"/>
      <c r="FR639" s="16"/>
      <c r="FS639" s="16"/>
      <c r="FT639" s="16"/>
      <c r="FV639" s="16"/>
      <c r="FW639" s="16"/>
      <c r="FX639" s="16"/>
      <c r="FY639" s="16"/>
      <c r="FZ639" s="16"/>
      <c r="GA639" s="16"/>
      <c r="GB639" s="16"/>
      <c r="GD639" s="16"/>
      <c r="GE639" s="16"/>
      <c r="GF639" s="16"/>
      <c r="GG639" s="16"/>
      <c r="GH639" s="16"/>
      <c r="GI639" s="16"/>
      <c r="GJ639" s="16"/>
      <c r="GL639" s="16"/>
      <c r="GM639" s="16"/>
      <c r="GN639" s="16"/>
      <c r="GO639" s="16"/>
      <c r="GP639" s="16"/>
      <c r="GQ639" s="16"/>
      <c r="GR639" s="16"/>
      <c r="GT639" s="16"/>
      <c r="GU639" s="16"/>
      <c r="GV639" s="16"/>
      <c r="GW639" s="16"/>
      <c r="GX639" s="16"/>
      <c r="GY639" s="16"/>
      <c r="GZ639" s="16"/>
      <c r="HB639" s="16"/>
      <c r="HC639" s="16"/>
      <c r="HD639" s="16"/>
      <c r="HE639" s="16"/>
      <c r="HF639" s="16"/>
      <c r="HG639" s="16"/>
      <c r="HH639" s="16"/>
    </row>
    <row r="640" spans="1:218" x14ac:dyDescent="0.25">
      <c r="A640" s="17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8"/>
      <c r="HH640" s="18"/>
      <c r="HI640" s="18"/>
      <c r="HJ640" s="18"/>
    </row>
    <row r="641" spans="1:218" x14ac:dyDescent="0.25">
      <c r="A641" s="17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8"/>
      <c r="HH641" s="18"/>
      <c r="HI641" s="18"/>
      <c r="HJ641" s="18"/>
    </row>
    <row r="642" spans="1:218" x14ac:dyDescent="0.25">
      <c r="A642" s="17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8"/>
      <c r="HH642" s="18"/>
      <c r="HI642" s="18"/>
      <c r="HJ642" s="18"/>
    </row>
    <row r="643" spans="1:218" x14ac:dyDescent="0.25">
      <c r="A643" s="17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8"/>
      <c r="HH643" s="18"/>
      <c r="HI643" s="18"/>
      <c r="HJ643" s="18"/>
    </row>
    <row r="644" spans="1:218" x14ac:dyDescent="0.25">
      <c r="A644" s="17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8"/>
      <c r="HH644" s="18"/>
      <c r="HI644" s="18"/>
      <c r="HJ644" s="18"/>
    </row>
    <row r="645" spans="1:218" x14ac:dyDescent="0.25">
      <c r="A645" s="17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8"/>
      <c r="HH645" s="18"/>
      <c r="HI645" s="18"/>
      <c r="HJ645" s="18"/>
    </row>
    <row r="646" spans="1:218" x14ac:dyDescent="0.25">
      <c r="A646" s="17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8"/>
      <c r="HH646" s="18"/>
      <c r="HI646" s="18"/>
      <c r="HJ646" s="18"/>
    </row>
    <row r="647" spans="1:218" x14ac:dyDescent="0.25">
      <c r="A647" s="17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8"/>
      <c r="HH647" s="18"/>
      <c r="HI647" s="18"/>
      <c r="HJ647" s="18"/>
    </row>
    <row r="648" spans="1:218" x14ac:dyDescent="0.25">
      <c r="A648" s="17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8"/>
      <c r="HH648" s="18"/>
      <c r="HI648" s="18"/>
      <c r="HJ648" s="18"/>
    </row>
    <row r="649" spans="1:218" x14ac:dyDescent="0.25">
      <c r="A649" s="17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8"/>
      <c r="HH649" s="18"/>
      <c r="HI649" s="18"/>
      <c r="HJ649" s="18"/>
    </row>
    <row r="650" spans="1:218" x14ac:dyDescent="0.25">
      <c r="A650" s="17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8"/>
      <c r="HH650" s="18"/>
      <c r="HI650" s="18"/>
      <c r="HJ650" s="18"/>
    </row>
    <row r="651" spans="1:218" x14ac:dyDescent="0.25">
      <c r="A651" s="17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8"/>
      <c r="HH651" s="18"/>
      <c r="HI651" s="18"/>
      <c r="HJ651" s="18"/>
    </row>
    <row r="652" spans="1:218" x14ac:dyDescent="0.25">
      <c r="A652" s="17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8"/>
      <c r="HH652" s="18"/>
      <c r="HI652" s="18"/>
      <c r="HJ652" s="18"/>
    </row>
    <row r="653" spans="1:218" x14ac:dyDescent="0.25">
      <c r="A653" s="17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8"/>
      <c r="HH653" s="18"/>
      <c r="HI653" s="18"/>
      <c r="HJ653" s="18"/>
    </row>
    <row r="654" spans="1:218" x14ac:dyDescent="0.25">
      <c r="A654" s="17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8"/>
      <c r="HH654" s="18"/>
      <c r="HI654" s="18"/>
      <c r="HJ654" s="18"/>
    </row>
    <row r="655" spans="1:218" x14ac:dyDescent="0.25">
      <c r="A655" s="17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8"/>
      <c r="HH655" s="18"/>
      <c r="HI655" s="18"/>
      <c r="HJ655" s="18"/>
    </row>
    <row r="656" spans="1:218" x14ac:dyDescent="0.25">
      <c r="A656" s="17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8"/>
      <c r="HH656" s="18"/>
      <c r="HI656" s="18"/>
      <c r="HJ656" s="18"/>
    </row>
    <row r="657" spans="1:218" x14ac:dyDescent="0.25">
      <c r="A657" s="17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8"/>
      <c r="HH657" s="18"/>
      <c r="HI657" s="18"/>
      <c r="HJ657" s="18"/>
    </row>
    <row r="658" spans="1:218" x14ac:dyDescent="0.25">
      <c r="A658" s="17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8"/>
      <c r="HH658" s="18"/>
      <c r="HI658" s="18"/>
      <c r="HJ658" s="18"/>
    </row>
    <row r="659" spans="1:218" x14ac:dyDescent="0.25">
      <c r="A659" s="17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8"/>
      <c r="HH659" s="18"/>
      <c r="HI659" s="18"/>
      <c r="HJ659" s="18"/>
    </row>
    <row r="660" spans="1:218" x14ac:dyDescent="0.25">
      <c r="A660" s="17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8"/>
      <c r="HH660" s="18"/>
      <c r="HI660" s="18"/>
      <c r="HJ660" s="18"/>
    </row>
    <row r="661" spans="1:218" x14ac:dyDescent="0.25">
      <c r="A661" s="17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8"/>
      <c r="HH661" s="18"/>
      <c r="HI661" s="18"/>
      <c r="HJ661" s="18"/>
    </row>
    <row r="662" spans="1:218" x14ac:dyDescent="0.25">
      <c r="A662" s="17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8"/>
      <c r="HH662" s="18"/>
      <c r="HI662" s="18"/>
      <c r="HJ662" s="18"/>
    </row>
    <row r="663" spans="1:218" x14ac:dyDescent="0.25">
      <c r="A663" s="17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8"/>
      <c r="HH663" s="18"/>
      <c r="HI663" s="18"/>
      <c r="HJ663" s="18"/>
    </row>
    <row r="664" spans="1:218" x14ac:dyDescent="0.25">
      <c r="A664" s="17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8"/>
      <c r="HH664" s="18"/>
      <c r="HI664" s="18"/>
      <c r="HJ664" s="18"/>
    </row>
    <row r="665" spans="1:218" x14ac:dyDescent="0.25">
      <c r="A665" s="17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8"/>
      <c r="HH665" s="18"/>
      <c r="HI665" s="18"/>
      <c r="HJ665" s="18"/>
    </row>
    <row r="666" spans="1:218" x14ac:dyDescent="0.25">
      <c r="A666" s="17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8"/>
      <c r="HH666" s="18"/>
      <c r="HI666" s="18"/>
      <c r="HJ666" s="18"/>
    </row>
    <row r="667" spans="1:218" x14ac:dyDescent="0.25">
      <c r="A667" s="17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8"/>
      <c r="HH667" s="18"/>
      <c r="HI667" s="18"/>
      <c r="HJ667" s="18"/>
    </row>
    <row r="668" spans="1:218" x14ac:dyDescent="0.25">
      <c r="A668" s="17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8"/>
      <c r="HH668" s="18"/>
      <c r="HI668" s="18"/>
      <c r="HJ668" s="18"/>
    </row>
    <row r="671" spans="1:218" x14ac:dyDescent="0.25">
      <c r="A671" s="22"/>
      <c r="B671" s="2"/>
    </row>
    <row r="672" spans="1:218" x14ac:dyDescent="0.25">
      <c r="A672" s="22"/>
      <c r="B672" s="16"/>
      <c r="I672" s="2"/>
      <c r="J672" s="16"/>
      <c r="Q672" s="2"/>
      <c r="R672" s="16"/>
      <c r="Y672" s="2"/>
      <c r="Z672" s="16"/>
      <c r="AG672" s="2"/>
      <c r="AH672" s="16"/>
      <c r="AO672" s="2"/>
      <c r="AP672" s="16"/>
      <c r="AW672" s="2"/>
      <c r="AX672" s="16"/>
      <c r="BE672" s="2"/>
      <c r="BF672" s="16"/>
      <c r="BM672" s="2"/>
      <c r="BN672" s="16"/>
      <c r="BU672" s="2"/>
      <c r="BV672" s="16"/>
      <c r="CC672" s="2"/>
      <c r="CD672" s="16"/>
      <c r="CK672" s="2"/>
      <c r="CL672" s="16"/>
      <c r="CS672" s="2"/>
      <c r="CT672" s="16"/>
      <c r="DA672" s="2"/>
      <c r="DB672" s="16"/>
      <c r="DI672" s="2"/>
      <c r="DJ672" s="16"/>
      <c r="DQ672" s="2"/>
      <c r="DR672" s="16"/>
      <c r="DY672" s="2"/>
      <c r="DZ672" s="16"/>
      <c r="EG672" s="2"/>
      <c r="EH672" s="16"/>
      <c r="EO672" s="2"/>
      <c r="EP672" s="16"/>
      <c r="EW672" s="2"/>
      <c r="EX672" s="16"/>
      <c r="FE672" s="2"/>
      <c r="FF672" s="16"/>
      <c r="FM672" s="2"/>
      <c r="FN672" s="16"/>
      <c r="FU672" s="2"/>
      <c r="FV672" s="16"/>
      <c r="GC672" s="2"/>
      <c r="GD672" s="16"/>
      <c r="GK672" s="2"/>
      <c r="GL672" s="16"/>
      <c r="GS672" s="2"/>
      <c r="GT672" s="16"/>
      <c r="HA672" s="2"/>
      <c r="HB672" s="16"/>
      <c r="HI672" s="2"/>
      <c r="HJ672" s="2"/>
    </row>
    <row r="673" spans="1:218" x14ac:dyDescent="0.25">
      <c r="A673" s="2"/>
      <c r="B673" s="16"/>
      <c r="C673" s="16"/>
      <c r="D673" s="16"/>
      <c r="E673" s="16"/>
      <c r="F673" s="16"/>
      <c r="G673" s="16"/>
      <c r="H673" s="16"/>
      <c r="J673" s="16"/>
      <c r="K673" s="16"/>
      <c r="L673" s="16"/>
      <c r="M673" s="16"/>
      <c r="N673" s="16"/>
      <c r="O673" s="16"/>
      <c r="P673" s="16"/>
      <c r="R673" s="16"/>
      <c r="S673" s="16"/>
      <c r="T673" s="16"/>
      <c r="U673" s="16"/>
      <c r="V673" s="16"/>
      <c r="W673" s="16"/>
      <c r="X673" s="16"/>
      <c r="Z673" s="16"/>
      <c r="AA673" s="16"/>
      <c r="AB673" s="16"/>
      <c r="AC673" s="16"/>
      <c r="AD673" s="16"/>
      <c r="AE673" s="16"/>
      <c r="AF673" s="16"/>
      <c r="AH673" s="16"/>
      <c r="AI673" s="16"/>
      <c r="AJ673" s="16"/>
      <c r="AK673" s="16"/>
      <c r="AL673" s="16"/>
      <c r="AM673" s="16"/>
      <c r="AN673" s="16"/>
      <c r="AP673" s="16"/>
      <c r="AQ673" s="16"/>
      <c r="AR673" s="16"/>
      <c r="AS673" s="16"/>
      <c r="AT673" s="16"/>
      <c r="AU673" s="16"/>
      <c r="AV673" s="16"/>
      <c r="AX673" s="16"/>
      <c r="AY673" s="16"/>
      <c r="AZ673" s="16"/>
      <c r="BA673" s="16"/>
      <c r="BB673" s="16"/>
      <c r="BC673" s="16"/>
      <c r="BD673" s="16"/>
      <c r="BF673" s="16"/>
      <c r="BG673" s="16"/>
      <c r="BH673" s="16"/>
      <c r="BI673" s="16"/>
      <c r="BJ673" s="16"/>
      <c r="BK673" s="16"/>
      <c r="BL673" s="16"/>
      <c r="BN673" s="16"/>
      <c r="BO673" s="16"/>
      <c r="BP673" s="16"/>
      <c r="BQ673" s="16"/>
      <c r="BR673" s="16"/>
      <c r="BS673" s="16"/>
      <c r="BT673" s="16"/>
      <c r="BV673" s="16"/>
      <c r="BW673" s="16"/>
      <c r="BX673" s="16"/>
      <c r="BY673" s="16"/>
      <c r="BZ673" s="16"/>
      <c r="CA673" s="16"/>
      <c r="CB673" s="16"/>
      <c r="CD673" s="16"/>
      <c r="CE673" s="16"/>
      <c r="CF673" s="16"/>
      <c r="CG673" s="16"/>
      <c r="CH673" s="16"/>
      <c r="CI673" s="16"/>
      <c r="CJ673" s="16"/>
      <c r="CL673" s="16"/>
      <c r="CM673" s="16"/>
      <c r="CN673" s="16"/>
      <c r="CO673" s="16"/>
      <c r="CP673" s="16"/>
      <c r="CQ673" s="16"/>
      <c r="CR673" s="16"/>
      <c r="CT673" s="16"/>
      <c r="CU673" s="16"/>
      <c r="CV673" s="16"/>
      <c r="CW673" s="16"/>
      <c r="CX673" s="16"/>
      <c r="CY673" s="16"/>
      <c r="CZ673" s="16"/>
      <c r="DB673" s="16"/>
      <c r="DC673" s="16"/>
      <c r="DD673" s="16"/>
      <c r="DE673" s="16"/>
      <c r="DF673" s="16"/>
      <c r="DG673" s="16"/>
      <c r="DH673" s="16"/>
      <c r="DJ673" s="16"/>
      <c r="DK673" s="16"/>
      <c r="DL673" s="16"/>
      <c r="DM673" s="16"/>
      <c r="DN673" s="16"/>
      <c r="DO673" s="16"/>
      <c r="DP673" s="16"/>
      <c r="DR673" s="16"/>
      <c r="DS673" s="16"/>
      <c r="DT673" s="16"/>
      <c r="DU673" s="16"/>
      <c r="DV673" s="16"/>
      <c r="DW673" s="16"/>
      <c r="DX673" s="16"/>
      <c r="DZ673" s="16"/>
      <c r="EA673" s="16"/>
      <c r="EB673" s="16"/>
      <c r="EC673" s="16"/>
      <c r="ED673" s="16"/>
      <c r="EE673" s="16"/>
      <c r="EF673" s="16"/>
      <c r="EH673" s="16"/>
      <c r="EI673" s="16"/>
      <c r="EJ673" s="16"/>
      <c r="EK673" s="16"/>
      <c r="EL673" s="16"/>
      <c r="EM673" s="16"/>
      <c r="EN673" s="16"/>
      <c r="EP673" s="16"/>
      <c r="EQ673" s="16"/>
      <c r="ER673" s="16"/>
      <c r="ES673" s="16"/>
      <c r="ET673" s="16"/>
      <c r="EU673" s="16"/>
      <c r="EV673" s="16"/>
      <c r="EX673" s="16"/>
      <c r="EY673" s="16"/>
      <c r="EZ673" s="16"/>
      <c r="FA673" s="16"/>
      <c r="FB673" s="16"/>
      <c r="FC673" s="16"/>
      <c r="FD673" s="16"/>
      <c r="FF673" s="16"/>
      <c r="FG673" s="16"/>
      <c r="FH673" s="16"/>
      <c r="FI673" s="16"/>
      <c r="FJ673" s="16"/>
      <c r="FK673" s="16"/>
      <c r="FL673" s="16"/>
      <c r="FN673" s="16"/>
      <c r="FO673" s="16"/>
      <c r="FP673" s="16"/>
      <c r="FQ673" s="16"/>
      <c r="FR673" s="16"/>
      <c r="FS673" s="16"/>
      <c r="FT673" s="16"/>
      <c r="FV673" s="16"/>
      <c r="FW673" s="16"/>
      <c r="FX673" s="16"/>
      <c r="FY673" s="16"/>
      <c r="FZ673" s="16"/>
      <c r="GA673" s="16"/>
      <c r="GB673" s="16"/>
      <c r="GD673" s="16"/>
      <c r="GE673" s="16"/>
      <c r="GF673" s="16"/>
      <c r="GG673" s="16"/>
      <c r="GH673" s="16"/>
      <c r="GI673" s="16"/>
      <c r="GJ673" s="16"/>
      <c r="GL673" s="16"/>
      <c r="GM673" s="16"/>
      <c r="GN673" s="16"/>
      <c r="GO673" s="16"/>
      <c r="GP673" s="16"/>
      <c r="GQ673" s="16"/>
      <c r="GR673" s="16"/>
      <c r="GT673" s="16"/>
      <c r="GU673" s="16"/>
      <c r="GV673" s="16"/>
      <c r="GW673" s="16"/>
      <c r="GX673" s="16"/>
      <c r="GY673" s="16"/>
      <c r="GZ673" s="16"/>
      <c r="HB673" s="16"/>
      <c r="HC673" s="16"/>
      <c r="HD673" s="16"/>
      <c r="HE673" s="16"/>
      <c r="HF673" s="16"/>
      <c r="HG673" s="16"/>
      <c r="HH673" s="16"/>
    </row>
    <row r="674" spans="1:218" x14ac:dyDescent="0.25">
      <c r="A674" s="17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8"/>
      <c r="HH674" s="18"/>
      <c r="HI674" s="18"/>
      <c r="HJ674" s="18"/>
    </row>
    <row r="675" spans="1:218" x14ac:dyDescent="0.25">
      <c r="A675" s="17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8"/>
      <c r="HH675" s="18"/>
      <c r="HI675" s="18"/>
      <c r="HJ675" s="18"/>
    </row>
  </sheetData>
  <pageMargins left="0.7" right="0.7" top="0.75" bottom="0.75" header="0.3" footer="0.3"/>
  <pageSetup paperSize="9" orientation="portrait" r:id="rId8"/>
  <drawing r:id="rId9"/>
  <extLst>
    <ext xmlns:x14="http://schemas.microsoft.com/office/spreadsheetml/2009/9/main" uri="{A8765BA9-456A-4dab-B4F3-ACF838C121DE}">
      <x14:slicerList>
        <x14:slicer r:id="rId10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"/>
  <sheetViews>
    <sheetView showGridLines="0" showRowColHeaders="0" tabSelected="1" zoomScale="280" zoomScaleNormal="280" workbookViewId="0">
      <selection activeCell="H2" sqref="H2"/>
    </sheetView>
  </sheetViews>
  <sheetFormatPr defaultRowHeight="15" x14ac:dyDescent="0.25"/>
  <cols>
    <col min="1" max="6" width="9.140625" style="2"/>
    <col min="7" max="7" width="8.140625" style="2" customWidth="1"/>
    <col min="8" max="16384" width="9.140625" style="2"/>
  </cols>
  <sheetData>
    <row r="1" spans="2:8" ht="31.5" x14ac:dyDescent="0.5">
      <c r="B1" s="42" t="s">
        <v>3608</v>
      </c>
    </row>
    <row r="2" spans="2:8" x14ac:dyDescent="0.25">
      <c r="B2" s="2" t="s">
        <v>3609</v>
      </c>
    </row>
    <row r="3" spans="2:8" x14ac:dyDescent="0.25">
      <c r="B3" s="2" t="s">
        <v>3604</v>
      </c>
      <c r="H3" s="43" t="s">
        <v>3605</v>
      </c>
    </row>
    <row r="4" spans="2:8" x14ac:dyDescent="0.25">
      <c r="B4" s="2" t="s">
        <v>3606</v>
      </c>
      <c r="H4" s="43"/>
    </row>
    <row r="5" spans="2:8" x14ac:dyDescent="0.25">
      <c r="H5" s="43"/>
    </row>
    <row r="6" spans="2:8" x14ac:dyDescent="0.25">
      <c r="H6" s="43"/>
    </row>
    <row r="7" spans="2:8" x14ac:dyDescent="0.25">
      <c r="H7" s="43"/>
    </row>
    <row r="8" spans="2:8" x14ac:dyDescent="0.25">
      <c r="B8" s="2" t="s">
        <v>3607</v>
      </c>
    </row>
    <row r="12" spans="2:8" x14ac:dyDescent="0.25">
      <c r="B12" s="2" t="s">
        <v>3610</v>
      </c>
    </row>
  </sheetData>
  <hyperlinks>
    <hyperlink ref="H3" r:id="rId1" location="0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orksheet____2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61.7109375" bestFit="1" customWidth="1"/>
  </cols>
  <sheetData>
    <row r="1001" spans="26:26" x14ac:dyDescent="0.25">
      <c r="Z1001" t="s">
        <v>3545</v>
      </c>
    </row>
    <row r="1002" spans="26:26" x14ac:dyDescent="0.25">
      <c r="Z1002" t="s">
        <v>3546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5129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5129" r:id="rId9" name="AroAxControlShim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"/>
  <sheetViews>
    <sheetView workbookViewId="0">
      <selection activeCell="D23" sqref="D23"/>
    </sheetView>
  </sheetViews>
  <sheetFormatPr defaultRowHeight="15" x14ac:dyDescent="0.25"/>
  <cols>
    <col min="1" max="1" width="51" bestFit="1" customWidth="1"/>
    <col min="2" max="2" width="33.28515625" bestFit="1" customWidth="1"/>
    <col min="4" max="4" width="51" bestFit="1" customWidth="1"/>
    <col min="5" max="5" width="35.7109375" bestFit="1" customWidth="1"/>
  </cols>
  <sheetData>
    <row r="3" spans="1:5" x14ac:dyDescent="0.25">
      <c r="A3" s="1" t="s">
        <v>208</v>
      </c>
      <c r="B3" t="s">
        <v>2920</v>
      </c>
      <c r="D3" s="1" t="s">
        <v>208</v>
      </c>
      <c r="E3" t="s">
        <v>2921</v>
      </c>
    </row>
    <row r="4" spans="1:5" x14ac:dyDescent="0.25">
      <c r="A4" s="17" t="s">
        <v>2914</v>
      </c>
      <c r="B4" s="18">
        <v>452447.59</v>
      </c>
      <c r="D4" s="17" t="s">
        <v>3599</v>
      </c>
      <c r="E4" s="18">
        <v>63349.48</v>
      </c>
    </row>
    <row r="5" spans="1:5" x14ac:dyDescent="0.25">
      <c r="A5" s="17" t="s">
        <v>2872</v>
      </c>
      <c r="B5" s="18">
        <v>7591443.8499999996</v>
      </c>
      <c r="D5" s="17" t="s">
        <v>2914</v>
      </c>
      <c r="E5" s="18">
        <v>452447.59</v>
      </c>
    </row>
    <row r="6" spans="1:5" x14ac:dyDescent="0.25">
      <c r="A6" s="17" t="s">
        <v>2890</v>
      </c>
      <c r="B6" s="18">
        <v>88493.54</v>
      </c>
      <c r="D6" s="17" t="s">
        <v>2872</v>
      </c>
      <c r="E6" s="18">
        <v>7591443.8499999996</v>
      </c>
    </row>
    <row r="7" spans="1:5" x14ac:dyDescent="0.25">
      <c r="A7" s="17" t="s">
        <v>2866</v>
      </c>
      <c r="B7" s="18">
        <v>5401296.0999999996</v>
      </c>
      <c r="D7" s="17" t="s">
        <v>2890</v>
      </c>
      <c r="E7" s="18">
        <v>88493.54</v>
      </c>
    </row>
    <row r="8" spans="1:5" x14ac:dyDescent="0.25">
      <c r="A8" s="17" t="s">
        <v>2869</v>
      </c>
      <c r="B8" s="18">
        <v>55610.789999999994</v>
      </c>
      <c r="D8" s="17" t="s">
        <v>2866</v>
      </c>
      <c r="E8" s="18">
        <v>5401296.0999999996</v>
      </c>
    </row>
    <row r="9" spans="1:5" x14ac:dyDescent="0.25">
      <c r="A9" s="17" t="s">
        <v>2887</v>
      </c>
      <c r="B9" s="18">
        <v>4173060.71</v>
      </c>
      <c r="D9" s="17" t="s">
        <v>3595</v>
      </c>
      <c r="E9" s="18">
        <v>3194030.59</v>
      </c>
    </row>
    <row r="10" spans="1:5" x14ac:dyDescent="0.25">
      <c r="A10" s="17" t="s">
        <v>2911</v>
      </c>
      <c r="B10" s="18">
        <v>139684.32</v>
      </c>
      <c r="D10" s="17" t="s">
        <v>2869</v>
      </c>
      <c r="E10" s="18">
        <v>55610.79</v>
      </c>
    </row>
    <row r="11" spans="1:5" x14ac:dyDescent="0.25">
      <c r="A11" s="17" t="s">
        <v>2916</v>
      </c>
      <c r="B11" s="18">
        <v>611420.9</v>
      </c>
      <c r="D11" s="17" t="s">
        <v>2887</v>
      </c>
      <c r="E11" s="18">
        <v>4173060.71</v>
      </c>
    </row>
    <row r="12" spans="1:5" x14ac:dyDescent="0.25">
      <c r="A12" s="17" t="s">
        <v>1835</v>
      </c>
      <c r="B12" s="18">
        <v>278659.25</v>
      </c>
      <c r="D12" s="17" t="s">
        <v>2911</v>
      </c>
      <c r="E12" s="18">
        <v>139684.32</v>
      </c>
    </row>
    <row r="13" spans="1:5" x14ac:dyDescent="0.25">
      <c r="A13" s="17" t="s">
        <v>2884</v>
      </c>
      <c r="B13" s="18">
        <v>97970.420000000013</v>
      </c>
      <c r="D13" s="17" t="s">
        <v>2916</v>
      </c>
      <c r="E13" s="18">
        <v>611420.9</v>
      </c>
    </row>
    <row r="14" spans="1:5" x14ac:dyDescent="0.25">
      <c r="A14" s="17" t="s">
        <v>2877</v>
      </c>
      <c r="B14" s="18">
        <v>4281991.29</v>
      </c>
      <c r="D14" s="17" t="s">
        <v>1835</v>
      </c>
      <c r="E14" s="18">
        <v>278659.25</v>
      </c>
    </row>
    <row r="15" spans="1:5" x14ac:dyDescent="0.25">
      <c r="A15" s="17" t="s">
        <v>2900</v>
      </c>
      <c r="B15" s="18">
        <v>493133.67</v>
      </c>
      <c r="D15" s="17" t="s">
        <v>2884</v>
      </c>
      <c r="E15" s="18">
        <v>97970.42</v>
      </c>
    </row>
    <row r="16" spans="1:5" x14ac:dyDescent="0.25">
      <c r="A16" s="17" t="s">
        <v>2881</v>
      </c>
      <c r="B16" s="18">
        <v>58064.659999999996</v>
      </c>
      <c r="D16" s="17" t="s">
        <v>2877</v>
      </c>
      <c r="E16" s="18">
        <v>4281991.29</v>
      </c>
    </row>
    <row r="17" spans="1:5" x14ac:dyDescent="0.25">
      <c r="A17" s="17" t="s">
        <v>3595</v>
      </c>
      <c r="B17" s="18">
        <v>3194030.5900000003</v>
      </c>
      <c r="D17" s="17" t="s">
        <v>2900</v>
      </c>
      <c r="E17" s="18">
        <v>493133.67</v>
      </c>
    </row>
    <row r="18" spans="1:5" x14ac:dyDescent="0.25">
      <c r="A18" s="17" t="s">
        <v>3599</v>
      </c>
      <c r="B18" s="18">
        <v>63349.479999999996</v>
      </c>
      <c r="D18" s="17" t="s">
        <v>2881</v>
      </c>
      <c r="E18" s="18">
        <v>58064.66</v>
      </c>
    </row>
    <row r="19" spans="1:5" x14ac:dyDescent="0.25">
      <c r="A19" s="17" t="s">
        <v>0</v>
      </c>
      <c r="B19" s="18">
        <v>26980657.16</v>
      </c>
      <c r="D19" s="17" t="s">
        <v>0</v>
      </c>
      <c r="E19" s="18">
        <v>26980657.16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B6" sqref="B6"/>
    </sheetView>
  </sheetViews>
  <sheetFormatPr defaultRowHeight="15" x14ac:dyDescent="0.25"/>
  <cols>
    <col min="1" max="1" width="17.28515625" customWidth="1"/>
    <col min="2" max="2" width="23.28515625" customWidth="1"/>
    <col min="3" max="3" width="35.28515625" bestFit="1" customWidth="1"/>
  </cols>
  <sheetData>
    <row r="1" spans="1:3" x14ac:dyDescent="0.25">
      <c r="A1" s="1" t="s">
        <v>208</v>
      </c>
      <c r="B1" s="1" t="s">
        <v>160</v>
      </c>
      <c r="C1" t="s">
        <v>286</v>
      </c>
    </row>
    <row r="2" spans="1:3" x14ac:dyDescent="0.25">
      <c r="A2" s="2" t="s">
        <v>280</v>
      </c>
      <c r="B2" s="2" t="s">
        <v>282</v>
      </c>
      <c r="C2" s="23">
        <v>585</v>
      </c>
    </row>
    <row r="3" spans="1:3" x14ac:dyDescent="0.25">
      <c r="B3" s="2" t="s">
        <v>283</v>
      </c>
      <c r="C3" s="23">
        <v>2</v>
      </c>
    </row>
    <row r="4" spans="1:3" x14ac:dyDescent="0.25">
      <c r="B4" s="2" t="s">
        <v>1703</v>
      </c>
      <c r="C4" s="23">
        <v>28</v>
      </c>
    </row>
    <row r="5" spans="1:3" x14ac:dyDescent="0.25">
      <c r="A5" s="2" t="s">
        <v>281</v>
      </c>
      <c r="B5" s="2" t="s">
        <v>283</v>
      </c>
      <c r="C5" s="23">
        <v>483</v>
      </c>
    </row>
    <row r="6" spans="1:3" x14ac:dyDescent="0.25">
      <c r="B6" s="2" t="s">
        <v>284</v>
      </c>
      <c r="C6" s="23">
        <v>68</v>
      </c>
    </row>
    <row r="7" spans="1:3" x14ac:dyDescent="0.25">
      <c r="B7" s="2" t="s">
        <v>285</v>
      </c>
      <c r="C7" s="23">
        <v>13</v>
      </c>
    </row>
    <row r="8" spans="1:3" x14ac:dyDescent="0.25">
      <c r="B8" s="2" t="s">
        <v>3593</v>
      </c>
      <c r="C8" s="23">
        <v>101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Worksheet____1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61.7109375" bestFit="1" customWidth="1"/>
  </cols>
  <sheetData>
    <row r="1001" spans="26:26" x14ac:dyDescent="0.25">
      <c r="Z1001" t="s">
        <v>3545</v>
      </c>
    </row>
    <row r="1002" spans="26:26" x14ac:dyDescent="0.25">
      <c r="Z1002" t="s">
        <v>3546</v>
      </c>
    </row>
  </sheetData>
  <sheetProtection selectLockedCells="1" selectUnlockedCells="1"/>
  <printOptions horizontalCentered="1" verticalCentered="1"/>
  <pageMargins left="0.7" right="0.7" top="0.75" bottom="0.75" header="0.3" footer="0.3"/>
  <pageSetup orientation="landscape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22537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25</xdr:col>
                <xdr:colOff>2857500</xdr:colOff>
                <xdr:row>71</xdr:row>
                <xdr:rowOff>47625</xdr:rowOff>
              </to>
            </anchor>
          </controlPr>
        </control>
      </mc:Choice>
      <mc:Fallback>
        <control shapeId="22537" r:id="rId9" name="AroAxControlShim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811"/>
  <sheetViews>
    <sheetView topLeftCell="A290" workbookViewId="0">
      <selection activeCell="A308" sqref="A308:XFD308"/>
    </sheetView>
  </sheetViews>
  <sheetFormatPr defaultColWidth="9.140625" defaultRowHeight="15" x14ac:dyDescent="0.25"/>
  <cols>
    <col min="1" max="1" width="10.140625" style="2" bestFit="1" customWidth="1"/>
    <col min="2" max="3" width="9.140625" style="2"/>
    <col min="4" max="4" width="16.7109375" style="2" customWidth="1"/>
    <col min="5" max="5" width="14.28515625" style="2" customWidth="1"/>
    <col min="6" max="6" width="20.42578125" style="2" customWidth="1"/>
    <col min="7" max="7" width="20.42578125" style="2" bestFit="1" customWidth="1"/>
    <col min="8" max="8" width="25.28515625" style="2" customWidth="1"/>
    <col min="9" max="9" width="12.28515625" style="2" bestFit="1" customWidth="1"/>
    <col min="10" max="16384" width="9.140625" style="2"/>
  </cols>
  <sheetData>
    <row r="1" spans="1:9" x14ac:dyDescent="0.25">
      <c r="A1" s="2" t="s">
        <v>169</v>
      </c>
      <c r="B1" s="2" t="s">
        <v>170</v>
      </c>
      <c r="C1" s="2" t="s">
        <v>171</v>
      </c>
      <c r="D1" s="2" t="s">
        <v>172</v>
      </c>
      <c r="E1" s="2" t="s">
        <v>173</v>
      </c>
      <c r="F1" s="2" t="s">
        <v>240</v>
      </c>
      <c r="G1" s="2" t="s">
        <v>241</v>
      </c>
      <c r="H1" s="2" t="s">
        <v>1047</v>
      </c>
      <c r="I1" s="2" t="s">
        <v>250</v>
      </c>
    </row>
    <row r="2" spans="1:9" x14ac:dyDescent="0.25">
      <c r="A2" s="16">
        <v>41570</v>
      </c>
      <c r="B2" s="2">
        <f t="shared" ref="B2:B21" si="0">YEAR(A2)</f>
        <v>2013</v>
      </c>
      <c r="C2" s="2">
        <f t="shared" ref="C2:C21" si="1">MONTH(A2)</f>
        <v>10</v>
      </c>
      <c r="D2" s="2">
        <f t="shared" ref="D2:D21" si="2">WEEKDAY(A2)</f>
        <v>4</v>
      </c>
      <c r="E2" s="16">
        <f t="shared" ref="E2:E65" si="3">A2+(2-IF(D2=1,8,D2))</f>
        <v>41568</v>
      </c>
      <c r="F2" s="16">
        <f>Время[[#This Row],[ПоНеделям]]+6</f>
        <v>41574</v>
      </c>
      <c r="G2" s="16">
        <f>Время[[#This Row],[ПоНеделям]]+7</f>
        <v>41575</v>
      </c>
      <c r="H2" s="16" t="str">
        <f>TEXT(DAY(Время[[#This Row],[ПоНеделям]]), "00")&amp;"-"&amp;TEXT(Время[[#This Row],[ПоНеделямПлюс]], "ДД.ММ.ГГГГ")</f>
        <v>21-27.10.2013</v>
      </c>
      <c r="I2" s="16">
        <f>Время[[#This Row],[ПоНеделям]]-6</f>
        <v>41562</v>
      </c>
    </row>
    <row r="3" spans="1:9" x14ac:dyDescent="0.25">
      <c r="A3" s="16">
        <v>41571</v>
      </c>
      <c r="B3" s="2">
        <f t="shared" si="0"/>
        <v>2013</v>
      </c>
      <c r="C3" s="2">
        <f t="shared" si="1"/>
        <v>10</v>
      </c>
      <c r="D3" s="2">
        <f t="shared" si="2"/>
        <v>5</v>
      </c>
      <c r="E3" s="16">
        <f t="shared" si="3"/>
        <v>41568</v>
      </c>
      <c r="F3" s="16">
        <f>Время[[#This Row],[ПоНеделям]]+6</f>
        <v>41574</v>
      </c>
      <c r="G3" s="16">
        <f>Время[[#This Row],[ПоНеделям]]+7</f>
        <v>41575</v>
      </c>
      <c r="H3" s="16" t="str">
        <f>TEXT(DAY(Время[[#This Row],[ПоНеделям]]), "00")&amp;"-"&amp;TEXT(Время[[#This Row],[ПоНеделямПлюс]], "ДД.ММ.ГГГГ")</f>
        <v>21-27.10.2013</v>
      </c>
      <c r="I3" s="16">
        <f>Время[[#This Row],[ПоНеделям]]-6</f>
        <v>41562</v>
      </c>
    </row>
    <row r="4" spans="1:9" x14ac:dyDescent="0.25">
      <c r="A4" s="16">
        <v>41572</v>
      </c>
      <c r="B4" s="2">
        <f t="shared" si="0"/>
        <v>2013</v>
      </c>
      <c r="C4" s="2">
        <f t="shared" si="1"/>
        <v>10</v>
      </c>
      <c r="D4" s="2">
        <f t="shared" si="2"/>
        <v>6</v>
      </c>
      <c r="E4" s="16">
        <f t="shared" si="3"/>
        <v>41568</v>
      </c>
      <c r="F4" s="16">
        <f>Время[[#This Row],[ПоНеделям]]+6</f>
        <v>41574</v>
      </c>
      <c r="G4" s="16">
        <f>Время[[#This Row],[ПоНеделям]]+7</f>
        <v>41575</v>
      </c>
      <c r="H4" s="16" t="str">
        <f>TEXT(DAY(Время[[#This Row],[ПоНеделям]]), "00")&amp;"-"&amp;TEXT(Время[[#This Row],[ПоНеделямПлюс]], "ДД.ММ.ГГГГ")</f>
        <v>21-27.10.2013</v>
      </c>
      <c r="I4" s="16">
        <f>Время[[#This Row],[ПоНеделям]]-6</f>
        <v>41562</v>
      </c>
    </row>
    <row r="5" spans="1:9" x14ac:dyDescent="0.25">
      <c r="A5" s="16">
        <v>41573</v>
      </c>
      <c r="B5" s="2">
        <f t="shared" si="0"/>
        <v>2013</v>
      </c>
      <c r="C5" s="2">
        <f t="shared" si="1"/>
        <v>10</v>
      </c>
      <c r="D5" s="2">
        <f t="shared" si="2"/>
        <v>7</v>
      </c>
      <c r="E5" s="16">
        <f t="shared" si="3"/>
        <v>41568</v>
      </c>
      <c r="F5" s="16">
        <f>Время[[#This Row],[ПоНеделям]]+6</f>
        <v>41574</v>
      </c>
      <c r="G5" s="16">
        <f>Время[[#This Row],[ПоНеделям]]+7</f>
        <v>41575</v>
      </c>
      <c r="H5" s="16" t="str">
        <f>TEXT(DAY(Время[[#This Row],[ПоНеделям]]), "00")&amp;"-"&amp;TEXT(Время[[#This Row],[ПоНеделямПлюс]], "ДД.ММ.ГГГГ")</f>
        <v>21-27.10.2013</v>
      </c>
      <c r="I5" s="16">
        <f>Время[[#This Row],[ПоНеделям]]-6</f>
        <v>41562</v>
      </c>
    </row>
    <row r="6" spans="1:9" x14ac:dyDescent="0.25">
      <c r="A6" s="16">
        <v>41574</v>
      </c>
      <c r="B6" s="2">
        <f t="shared" si="0"/>
        <v>2013</v>
      </c>
      <c r="C6" s="2">
        <f t="shared" si="1"/>
        <v>10</v>
      </c>
      <c r="D6" s="2">
        <f t="shared" si="2"/>
        <v>1</v>
      </c>
      <c r="E6" s="16">
        <f t="shared" si="3"/>
        <v>41568</v>
      </c>
      <c r="F6" s="16">
        <f>Время[[#This Row],[ПоНеделям]]+6</f>
        <v>41574</v>
      </c>
      <c r="G6" s="16">
        <f>Время[[#This Row],[ПоНеделям]]+7</f>
        <v>41575</v>
      </c>
      <c r="H6" s="16" t="str">
        <f>TEXT(DAY(Время[[#This Row],[ПоНеделям]]), "00")&amp;"-"&amp;TEXT(Время[[#This Row],[ПоНеделямПлюс]], "ДД.ММ.ГГГГ")</f>
        <v>21-27.10.2013</v>
      </c>
      <c r="I6" s="16">
        <f>Время[[#This Row],[ПоНеделям]]-6</f>
        <v>41562</v>
      </c>
    </row>
    <row r="7" spans="1:9" x14ac:dyDescent="0.25">
      <c r="A7" s="16">
        <v>41575</v>
      </c>
      <c r="B7" s="2">
        <f t="shared" si="0"/>
        <v>2013</v>
      </c>
      <c r="C7" s="2">
        <f t="shared" si="1"/>
        <v>10</v>
      </c>
      <c r="D7" s="2">
        <f t="shared" si="2"/>
        <v>2</v>
      </c>
      <c r="E7" s="16">
        <f t="shared" si="3"/>
        <v>41575</v>
      </c>
      <c r="F7" s="16">
        <f>Время[[#This Row],[ПоНеделям]]+6</f>
        <v>41581</v>
      </c>
      <c r="G7" s="16">
        <f>Время[[#This Row],[ПоНеделям]]+7</f>
        <v>41582</v>
      </c>
      <c r="H7" s="16" t="str">
        <f>TEXT(DAY(Время[[#This Row],[ПоНеделям]]), "00")&amp;"-"&amp;TEXT(Время[[#This Row],[ПоНеделямПлюс]], "ДД.ММ.ГГГГ")</f>
        <v>28-03.11.2013</v>
      </c>
      <c r="I7" s="16">
        <f>Время[[#This Row],[ПоНеделям]]-6</f>
        <v>41569</v>
      </c>
    </row>
    <row r="8" spans="1:9" x14ac:dyDescent="0.25">
      <c r="A8" s="16">
        <v>41576</v>
      </c>
      <c r="B8" s="2">
        <f t="shared" si="0"/>
        <v>2013</v>
      </c>
      <c r="C8" s="2">
        <f t="shared" si="1"/>
        <v>10</v>
      </c>
      <c r="D8" s="2">
        <f t="shared" si="2"/>
        <v>3</v>
      </c>
      <c r="E8" s="16">
        <f t="shared" si="3"/>
        <v>41575</v>
      </c>
      <c r="F8" s="16">
        <f>Время[[#This Row],[ПоНеделям]]+6</f>
        <v>41581</v>
      </c>
      <c r="G8" s="16">
        <f>Время[[#This Row],[ПоНеделям]]+7</f>
        <v>41582</v>
      </c>
      <c r="H8" s="16" t="str">
        <f>TEXT(DAY(Время[[#This Row],[ПоНеделям]]), "00")&amp;"-"&amp;TEXT(Время[[#This Row],[ПоНеделямПлюс]], "ДД.ММ.ГГГГ")</f>
        <v>28-03.11.2013</v>
      </c>
      <c r="I8" s="16">
        <f>Время[[#This Row],[ПоНеделям]]-6</f>
        <v>41569</v>
      </c>
    </row>
    <row r="9" spans="1:9" x14ac:dyDescent="0.25">
      <c r="A9" s="16">
        <v>41577</v>
      </c>
      <c r="B9" s="2">
        <f t="shared" si="0"/>
        <v>2013</v>
      </c>
      <c r="C9" s="2">
        <f t="shared" si="1"/>
        <v>10</v>
      </c>
      <c r="D9" s="2">
        <f t="shared" si="2"/>
        <v>4</v>
      </c>
      <c r="E9" s="16">
        <f t="shared" si="3"/>
        <v>41575</v>
      </c>
      <c r="F9" s="16">
        <f>Время[[#This Row],[ПоНеделям]]+6</f>
        <v>41581</v>
      </c>
      <c r="G9" s="16">
        <f>Время[[#This Row],[ПоНеделям]]+7</f>
        <v>41582</v>
      </c>
      <c r="H9" s="16" t="str">
        <f>TEXT(DAY(Время[[#This Row],[ПоНеделям]]), "00")&amp;"-"&amp;TEXT(Время[[#This Row],[ПоНеделямПлюс]], "ДД.ММ.ГГГГ")</f>
        <v>28-03.11.2013</v>
      </c>
      <c r="I9" s="16">
        <f>Время[[#This Row],[ПоНеделям]]-6</f>
        <v>41569</v>
      </c>
    </row>
    <row r="10" spans="1:9" x14ac:dyDescent="0.25">
      <c r="A10" s="16">
        <v>41578</v>
      </c>
      <c r="B10" s="2">
        <f t="shared" si="0"/>
        <v>2013</v>
      </c>
      <c r="C10" s="2">
        <f t="shared" si="1"/>
        <v>10</v>
      </c>
      <c r="D10" s="2">
        <f t="shared" si="2"/>
        <v>5</v>
      </c>
      <c r="E10" s="16">
        <f t="shared" si="3"/>
        <v>41575</v>
      </c>
      <c r="F10" s="16">
        <f>Время[[#This Row],[ПоНеделям]]+6</f>
        <v>41581</v>
      </c>
      <c r="G10" s="16">
        <f>Время[[#This Row],[ПоНеделям]]+7</f>
        <v>41582</v>
      </c>
      <c r="H10" s="16" t="str">
        <f>TEXT(DAY(Время[[#This Row],[ПоНеделям]]), "00")&amp;"-"&amp;TEXT(Время[[#This Row],[ПоНеделямПлюс]], "ДД.ММ.ГГГГ")</f>
        <v>28-03.11.2013</v>
      </c>
      <c r="I10" s="16">
        <f>Время[[#This Row],[ПоНеделям]]-6</f>
        <v>41569</v>
      </c>
    </row>
    <row r="11" spans="1:9" x14ac:dyDescent="0.25">
      <c r="A11" s="16">
        <v>41579</v>
      </c>
      <c r="B11" s="2">
        <f t="shared" si="0"/>
        <v>2013</v>
      </c>
      <c r="C11" s="2">
        <f t="shared" si="1"/>
        <v>11</v>
      </c>
      <c r="D11" s="2">
        <f t="shared" si="2"/>
        <v>6</v>
      </c>
      <c r="E11" s="16">
        <f t="shared" si="3"/>
        <v>41575</v>
      </c>
      <c r="F11" s="16">
        <f>Время[[#This Row],[ПоНеделям]]+6</f>
        <v>41581</v>
      </c>
      <c r="G11" s="16">
        <f>Время[[#This Row],[ПоНеделям]]+7</f>
        <v>41582</v>
      </c>
      <c r="H11" s="16" t="str">
        <f>TEXT(DAY(Время[[#This Row],[ПоНеделям]]), "00")&amp;"-"&amp;TEXT(Время[[#This Row],[ПоНеделямПлюс]], "ДД.ММ.ГГГГ")</f>
        <v>28-03.11.2013</v>
      </c>
      <c r="I11" s="16">
        <f>Время[[#This Row],[ПоНеделям]]-6</f>
        <v>41569</v>
      </c>
    </row>
    <row r="12" spans="1:9" x14ac:dyDescent="0.25">
      <c r="A12" s="16">
        <v>41580</v>
      </c>
      <c r="B12" s="2">
        <f t="shared" si="0"/>
        <v>2013</v>
      </c>
      <c r="C12" s="2">
        <f t="shared" si="1"/>
        <v>11</v>
      </c>
      <c r="D12" s="2">
        <f t="shared" si="2"/>
        <v>7</v>
      </c>
      <c r="E12" s="16">
        <f t="shared" si="3"/>
        <v>41575</v>
      </c>
      <c r="F12" s="16">
        <f>Время[[#This Row],[ПоНеделям]]+6</f>
        <v>41581</v>
      </c>
      <c r="G12" s="16">
        <f>Время[[#This Row],[ПоНеделям]]+7</f>
        <v>41582</v>
      </c>
      <c r="H12" s="16" t="str">
        <f>TEXT(DAY(Время[[#This Row],[ПоНеделям]]), "00")&amp;"-"&amp;TEXT(Время[[#This Row],[ПоНеделямПлюс]], "ДД.ММ.ГГГГ")</f>
        <v>28-03.11.2013</v>
      </c>
      <c r="I12" s="16">
        <f>Время[[#This Row],[ПоНеделям]]-6</f>
        <v>41569</v>
      </c>
    </row>
    <row r="13" spans="1:9" x14ac:dyDescent="0.25">
      <c r="A13" s="16">
        <v>41581</v>
      </c>
      <c r="B13" s="2">
        <f t="shared" si="0"/>
        <v>2013</v>
      </c>
      <c r="C13" s="2">
        <f t="shared" si="1"/>
        <v>11</v>
      </c>
      <c r="D13" s="2">
        <f t="shared" si="2"/>
        <v>1</v>
      </c>
      <c r="E13" s="16">
        <f t="shared" si="3"/>
        <v>41575</v>
      </c>
      <c r="F13" s="16">
        <f>Время[[#This Row],[ПоНеделям]]+6</f>
        <v>41581</v>
      </c>
      <c r="G13" s="16">
        <f>Время[[#This Row],[ПоНеделям]]+7</f>
        <v>41582</v>
      </c>
      <c r="H13" s="16" t="str">
        <f>TEXT(DAY(Время[[#This Row],[ПоНеделям]]), "00")&amp;"-"&amp;TEXT(Время[[#This Row],[ПоНеделямПлюс]], "ДД.ММ.ГГГГ")</f>
        <v>28-03.11.2013</v>
      </c>
      <c r="I13" s="16">
        <f>Время[[#This Row],[ПоНеделям]]-6</f>
        <v>41569</v>
      </c>
    </row>
    <row r="14" spans="1:9" x14ac:dyDescent="0.25">
      <c r="A14" s="16">
        <v>41582</v>
      </c>
      <c r="B14" s="2">
        <f t="shared" si="0"/>
        <v>2013</v>
      </c>
      <c r="C14" s="2">
        <f t="shared" si="1"/>
        <v>11</v>
      </c>
      <c r="D14" s="2">
        <f t="shared" si="2"/>
        <v>2</v>
      </c>
      <c r="E14" s="16">
        <f t="shared" si="3"/>
        <v>41582</v>
      </c>
      <c r="F14" s="16">
        <f>Время[[#This Row],[ПоНеделям]]+6</f>
        <v>41588</v>
      </c>
      <c r="G14" s="16">
        <f>Время[[#This Row],[ПоНеделям]]+7</f>
        <v>41589</v>
      </c>
      <c r="H14" s="16" t="str">
        <f>TEXT(DAY(Время[[#This Row],[ПоНеделям]]), "00")&amp;"-"&amp;TEXT(Время[[#This Row],[ПоНеделямПлюс]], "ДД.ММ.ГГГГ")</f>
        <v>04-10.11.2013</v>
      </c>
      <c r="I14" s="16">
        <f>Время[[#This Row],[ПоНеделям]]-6</f>
        <v>41576</v>
      </c>
    </row>
    <row r="15" spans="1:9" x14ac:dyDescent="0.25">
      <c r="A15" s="16">
        <v>41583</v>
      </c>
      <c r="B15" s="2">
        <f t="shared" si="0"/>
        <v>2013</v>
      </c>
      <c r="C15" s="2">
        <f t="shared" si="1"/>
        <v>11</v>
      </c>
      <c r="D15" s="2">
        <f t="shared" si="2"/>
        <v>3</v>
      </c>
      <c r="E15" s="16">
        <f t="shared" si="3"/>
        <v>41582</v>
      </c>
      <c r="F15" s="16">
        <f>Время[[#This Row],[ПоНеделям]]+6</f>
        <v>41588</v>
      </c>
      <c r="G15" s="16">
        <f>Время[[#This Row],[ПоНеделям]]+7</f>
        <v>41589</v>
      </c>
      <c r="H15" s="16" t="str">
        <f>TEXT(DAY(Время[[#This Row],[ПоНеделям]]), "00")&amp;"-"&amp;TEXT(Время[[#This Row],[ПоНеделямПлюс]], "ДД.ММ.ГГГГ")</f>
        <v>04-10.11.2013</v>
      </c>
      <c r="I15" s="16">
        <f>Время[[#This Row],[ПоНеделям]]-6</f>
        <v>41576</v>
      </c>
    </row>
    <row r="16" spans="1:9" x14ac:dyDescent="0.25">
      <c r="A16" s="16">
        <v>41584</v>
      </c>
      <c r="B16" s="2">
        <f t="shared" si="0"/>
        <v>2013</v>
      </c>
      <c r="C16" s="2">
        <f t="shared" si="1"/>
        <v>11</v>
      </c>
      <c r="D16" s="2">
        <f t="shared" si="2"/>
        <v>4</v>
      </c>
      <c r="E16" s="16">
        <f t="shared" si="3"/>
        <v>41582</v>
      </c>
      <c r="F16" s="16">
        <f>Время[[#This Row],[ПоНеделям]]+6</f>
        <v>41588</v>
      </c>
      <c r="G16" s="16">
        <f>Время[[#This Row],[ПоНеделям]]+7</f>
        <v>41589</v>
      </c>
      <c r="H16" s="16" t="str">
        <f>TEXT(DAY(Время[[#This Row],[ПоНеделям]]), "00")&amp;"-"&amp;TEXT(Время[[#This Row],[ПоНеделямПлюс]], "ДД.ММ.ГГГГ")</f>
        <v>04-10.11.2013</v>
      </c>
      <c r="I16" s="16">
        <f>Время[[#This Row],[ПоНеделям]]-6</f>
        <v>41576</v>
      </c>
    </row>
    <row r="17" spans="1:9" x14ac:dyDescent="0.25">
      <c r="A17" s="16">
        <v>41585</v>
      </c>
      <c r="B17" s="2">
        <f t="shared" si="0"/>
        <v>2013</v>
      </c>
      <c r="C17" s="2">
        <f t="shared" si="1"/>
        <v>11</v>
      </c>
      <c r="D17" s="2">
        <f t="shared" si="2"/>
        <v>5</v>
      </c>
      <c r="E17" s="16">
        <f t="shared" si="3"/>
        <v>41582</v>
      </c>
      <c r="F17" s="16">
        <f>Время[[#This Row],[ПоНеделям]]+6</f>
        <v>41588</v>
      </c>
      <c r="G17" s="16">
        <f>Время[[#This Row],[ПоНеделям]]+7</f>
        <v>41589</v>
      </c>
      <c r="H17" s="16" t="str">
        <f>TEXT(DAY(Время[[#This Row],[ПоНеделям]]), "00")&amp;"-"&amp;TEXT(Время[[#This Row],[ПоНеделямПлюс]], "ДД.ММ.ГГГГ")</f>
        <v>04-10.11.2013</v>
      </c>
      <c r="I17" s="16">
        <f>Время[[#This Row],[ПоНеделям]]-6</f>
        <v>41576</v>
      </c>
    </row>
    <row r="18" spans="1:9" x14ac:dyDescent="0.25">
      <c r="A18" s="16">
        <v>41586</v>
      </c>
      <c r="B18" s="2">
        <f t="shared" si="0"/>
        <v>2013</v>
      </c>
      <c r="C18" s="2">
        <f t="shared" si="1"/>
        <v>11</v>
      </c>
      <c r="D18" s="2">
        <f t="shared" si="2"/>
        <v>6</v>
      </c>
      <c r="E18" s="16">
        <f t="shared" si="3"/>
        <v>41582</v>
      </c>
      <c r="F18" s="16">
        <f>Время[[#This Row],[ПоНеделям]]+6</f>
        <v>41588</v>
      </c>
      <c r="G18" s="16">
        <f>Время[[#This Row],[ПоНеделям]]+7</f>
        <v>41589</v>
      </c>
      <c r="H18" s="16" t="str">
        <f>TEXT(DAY(Время[[#This Row],[ПоНеделям]]), "00")&amp;"-"&amp;TEXT(Время[[#This Row],[ПоНеделямПлюс]], "ДД.ММ.ГГГГ")</f>
        <v>04-10.11.2013</v>
      </c>
      <c r="I18" s="16">
        <f>Время[[#This Row],[ПоНеделям]]-6</f>
        <v>41576</v>
      </c>
    </row>
    <row r="19" spans="1:9" x14ac:dyDescent="0.25">
      <c r="A19" s="16">
        <v>41587</v>
      </c>
      <c r="B19" s="2">
        <f t="shared" si="0"/>
        <v>2013</v>
      </c>
      <c r="C19" s="2">
        <f t="shared" si="1"/>
        <v>11</v>
      </c>
      <c r="D19" s="2">
        <f t="shared" si="2"/>
        <v>7</v>
      </c>
      <c r="E19" s="16">
        <f t="shared" si="3"/>
        <v>41582</v>
      </c>
      <c r="F19" s="16">
        <f>Время[[#This Row],[ПоНеделям]]+6</f>
        <v>41588</v>
      </c>
      <c r="G19" s="16">
        <f>Время[[#This Row],[ПоНеделям]]+7</f>
        <v>41589</v>
      </c>
      <c r="H19" s="16" t="str">
        <f>TEXT(DAY(Время[[#This Row],[ПоНеделям]]), "00")&amp;"-"&amp;TEXT(Время[[#This Row],[ПоНеделямПлюс]], "ДД.ММ.ГГГГ")</f>
        <v>04-10.11.2013</v>
      </c>
      <c r="I19" s="16">
        <f>Время[[#This Row],[ПоНеделям]]-6</f>
        <v>41576</v>
      </c>
    </row>
    <row r="20" spans="1:9" x14ac:dyDescent="0.25">
      <c r="A20" s="16">
        <v>41588</v>
      </c>
      <c r="B20" s="2">
        <f t="shared" si="0"/>
        <v>2013</v>
      </c>
      <c r="C20" s="2">
        <f t="shared" si="1"/>
        <v>11</v>
      </c>
      <c r="D20" s="2">
        <f t="shared" si="2"/>
        <v>1</v>
      </c>
      <c r="E20" s="16">
        <f t="shared" si="3"/>
        <v>41582</v>
      </c>
      <c r="F20" s="16">
        <f>Время[[#This Row],[ПоНеделям]]+6</f>
        <v>41588</v>
      </c>
      <c r="G20" s="16">
        <f>Время[[#This Row],[ПоНеделям]]+7</f>
        <v>41589</v>
      </c>
      <c r="H20" s="16" t="str">
        <f>TEXT(DAY(Время[[#This Row],[ПоНеделям]]), "00")&amp;"-"&amp;TEXT(Время[[#This Row],[ПоНеделямПлюс]], "ДД.ММ.ГГГГ")</f>
        <v>04-10.11.2013</v>
      </c>
      <c r="I20" s="16">
        <f>Время[[#This Row],[ПоНеделям]]-6</f>
        <v>41576</v>
      </c>
    </row>
    <row r="21" spans="1:9" x14ac:dyDescent="0.25">
      <c r="A21" s="16">
        <v>41589</v>
      </c>
      <c r="B21" s="2">
        <f t="shared" si="0"/>
        <v>2013</v>
      </c>
      <c r="C21" s="2">
        <f t="shared" si="1"/>
        <v>11</v>
      </c>
      <c r="D21" s="2">
        <f t="shared" si="2"/>
        <v>2</v>
      </c>
      <c r="E21" s="16">
        <f t="shared" si="3"/>
        <v>41589</v>
      </c>
      <c r="F21" s="16">
        <f>Время[[#This Row],[ПоНеделям]]+6</f>
        <v>41595</v>
      </c>
      <c r="G21" s="16">
        <f>Время[[#This Row],[ПоНеделям]]+7</f>
        <v>41596</v>
      </c>
      <c r="H21" s="16" t="str">
        <f>TEXT(DAY(Время[[#This Row],[ПоНеделям]]), "00")&amp;"-"&amp;TEXT(Время[[#This Row],[ПоНеделямПлюс]], "ДД.ММ.ГГГГ")</f>
        <v>11-17.11.2013</v>
      </c>
      <c r="I21" s="16">
        <f>Время[[#This Row],[ПоНеделям]]-6</f>
        <v>41583</v>
      </c>
    </row>
    <row r="22" spans="1:9" x14ac:dyDescent="0.25">
      <c r="A22" s="16">
        <v>41590</v>
      </c>
      <c r="B22" s="2">
        <f t="shared" ref="B22:B42" si="4">YEAR(A22)</f>
        <v>2013</v>
      </c>
      <c r="C22" s="2">
        <f t="shared" ref="C22:C42" si="5">MONTH(A22)</f>
        <v>11</v>
      </c>
      <c r="D22" s="2">
        <f t="shared" ref="D22:D42" si="6">WEEKDAY(A22)</f>
        <v>3</v>
      </c>
      <c r="E22" s="16">
        <f t="shared" si="3"/>
        <v>41589</v>
      </c>
      <c r="F22" s="16">
        <f>Время[[#This Row],[ПоНеделям]]+6</f>
        <v>41595</v>
      </c>
      <c r="G22" s="16">
        <f>Время[[#This Row],[ПоНеделям]]+7</f>
        <v>41596</v>
      </c>
      <c r="H22" s="16" t="str">
        <f>TEXT(DAY(Время[[#This Row],[ПоНеделям]]), "00")&amp;"-"&amp;TEXT(Время[[#This Row],[ПоНеделямПлюс]], "ДД.ММ.ГГГГ")</f>
        <v>11-17.11.2013</v>
      </c>
      <c r="I22" s="16">
        <f>Время[[#This Row],[ПоНеделям]]-6</f>
        <v>41583</v>
      </c>
    </row>
    <row r="23" spans="1:9" x14ac:dyDescent="0.25">
      <c r="A23" s="16">
        <v>41591</v>
      </c>
      <c r="B23" s="2">
        <f t="shared" si="4"/>
        <v>2013</v>
      </c>
      <c r="C23" s="2">
        <f t="shared" si="5"/>
        <v>11</v>
      </c>
      <c r="D23" s="2">
        <f t="shared" si="6"/>
        <v>4</v>
      </c>
      <c r="E23" s="16">
        <f t="shared" si="3"/>
        <v>41589</v>
      </c>
      <c r="F23" s="16">
        <f>Время[[#This Row],[ПоНеделям]]+6</f>
        <v>41595</v>
      </c>
      <c r="G23" s="16">
        <f>Время[[#This Row],[ПоНеделям]]+7</f>
        <v>41596</v>
      </c>
      <c r="H23" s="16" t="str">
        <f>TEXT(DAY(Время[[#This Row],[ПоНеделям]]), "00")&amp;"-"&amp;TEXT(Время[[#This Row],[ПоНеделямПлюс]], "ДД.ММ.ГГГГ")</f>
        <v>11-17.11.2013</v>
      </c>
      <c r="I23" s="16">
        <f>Время[[#This Row],[ПоНеделям]]-6</f>
        <v>41583</v>
      </c>
    </row>
    <row r="24" spans="1:9" x14ac:dyDescent="0.25">
      <c r="A24" s="16">
        <v>41592</v>
      </c>
      <c r="B24" s="2">
        <f t="shared" si="4"/>
        <v>2013</v>
      </c>
      <c r="C24" s="2">
        <f t="shared" si="5"/>
        <v>11</v>
      </c>
      <c r="D24" s="2">
        <f t="shared" si="6"/>
        <v>5</v>
      </c>
      <c r="E24" s="16">
        <f t="shared" si="3"/>
        <v>41589</v>
      </c>
      <c r="F24" s="16">
        <f>Время[[#This Row],[ПоНеделям]]+6</f>
        <v>41595</v>
      </c>
      <c r="G24" s="16">
        <f>Время[[#This Row],[ПоНеделям]]+7</f>
        <v>41596</v>
      </c>
      <c r="H24" s="16" t="str">
        <f>TEXT(DAY(Время[[#This Row],[ПоНеделям]]), "00")&amp;"-"&amp;TEXT(Время[[#This Row],[ПоНеделямПлюс]], "ДД.ММ.ГГГГ")</f>
        <v>11-17.11.2013</v>
      </c>
      <c r="I24" s="16">
        <f>Время[[#This Row],[ПоНеделям]]-6</f>
        <v>41583</v>
      </c>
    </row>
    <row r="25" spans="1:9" x14ac:dyDescent="0.25">
      <c r="A25" s="16">
        <v>41593</v>
      </c>
      <c r="B25" s="2">
        <f t="shared" si="4"/>
        <v>2013</v>
      </c>
      <c r="C25" s="2">
        <f t="shared" si="5"/>
        <v>11</v>
      </c>
      <c r="D25" s="2">
        <f t="shared" si="6"/>
        <v>6</v>
      </c>
      <c r="E25" s="16">
        <f t="shared" si="3"/>
        <v>41589</v>
      </c>
      <c r="F25" s="16">
        <f>Время[[#This Row],[ПоНеделям]]+6</f>
        <v>41595</v>
      </c>
      <c r="G25" s="16">
        <f>Время[[#This Row],[ПоНеделям]]+7</f>
        <v>41596</v>
      </c>
      <c r="H25" s="16" t="str">
        <f>TEXT(DAY(Время[[#This Row],[ПоНеделям]]), "00")&amp;"-"&amp;TEXT(Время[[#This Row],[ПоНеделямПлюс]], "ДД.ММ.ГГГГ")</f>
        <v>11-17.11.2013</v>
      </c>
      <c r="I25" s="16">
        <f>Время[[#This Row],[ПоНеделям]]-6</f>
        <v>41583</v>
      </c>
    </row>
    <row r="26" spans="1:9" x14ac:dyDescent="0.25">
      <c r="A26" s="16">
        <v>41594</v>
      </c>
      <c r="B26" s="2">
        <f t="shared" si="4"/>
        <v>2013</v>
      </c>
      <c r="C26" s="2">
        <f t="shared" si="5"/>
        <v>11</v>
      </c>
      <c r="D26" s="2">
        <f t="shared" si="6"/>
        <v>7</v>
      </c>
      <c r="E26" s="16">
        <f t="shared" si="3"/>
        <v>41589</v>
      </c>
      <c r="F26" s="16">
        <f>Время[[#This Row],[ПоНеделям]]+6</f>
        <v>41595</v>
      </c>
      <c r="G26" s="16">
        <f>Время[[#This Row],[ПоНеделям]]+7</f>
        <v>41596</v>
      </c>
      <c r="H26" s="16" t="str">
        <f>TEXT(DAY(Время[[#This Row],[ПоНеделям]]), "00")&amp;"-"&amp;TEXT(Время[[#This Row],[ПоНеделямПлюс]], "ДД.ММ.ГГГГ")</f>
        <v>11-17.11.2013</v>
      </c>
      <c r="I26" s="16">
        <f>Время[[#This Row],[ПоНеделям]]-6</f>
        <v>41583</v>
      </c>
    </row>
    <row r="27" spans="1:9" x14ac:dyDescent="0.25">
      <c r="A27" s="16">
        <v>41595</v>
      </c>
      <c r="B27" s="2">
        <f t="shared" si="4"/>
        <v>2013</v>
      </c>
      <c r="C27" s="2">
        <f t="shared" si="5"/>
        <v>11</v>
      </c>
      <c r="D27" s="2">
        <f t="shared" si="6"/>
        <v>1</v>
      </c>
      <c r="E27" s="16">
        <f t="shared" si="3"/>
        <v>41589</v>
      </c>
      <c r="F27" s="16">
        <f>Время[[#This Row],[ПоНеделям]]+6</f>
        <v>41595</v>
      </c>
      <c r="G27" s="16">
        <f>Время[[#This Row],[ПоНеделям]]+7</f>
        <v>41596</v>
      </c>
      <c r="H27" s="16" t="str">
        <f>TEXT(DAY(Время[[#This Row],[ПоНеделям]]), "00")&amp;"-"&amp;TEXT(Время[[#This Row],[ПоНеделямПлюс]], "ДД.ММ.ГГГГ")</f>
        <v>11-17.11.2013</v>
      </c>
      <c r="I27" s="16">
        <f>Время[[#This Row],[ПоНеделям]]-6</f>
        <v>41583</v>
      </c>
    </row>
    <row r="28" spans="1:9" x14ac:dyDescent="0.25">
      <c r="A28" s="16">
        <v>41596</v>
      </c>
      <c r="B28" s="2">
        <f t="shared" si="4"/>
        <v>2013</v>
      </c>
      <c r="C28" s="2">
        <f t="shared" si="5"/>
        <v>11</v>
      </c>
      <c r="D28" s="2">
        <f t="shared" si="6"/>
        <v>2</v>
      </c>
      <c r="E28" s="16">
        <f t="shared" si="3"/>
        <v>41596</v>
      </c>
      <c r="F28" s="16">
        <f>Время[[#This Row],[ПоНеделям]]+6</f>
        <v>41602</v>
      </c>
      <c r="G28" s="16">
        <f>Время[[#This Row],[ПоНеделям]]+7</f>
        <v>41603</v>
      </c>
      <c r="H28" s="16" t="str">
        <f>TEXT(DAY(Время[[#This Row],[ПоНеделям]]), "00")&amp;"-"&amp;TEXT(Время[[#This Row],[ПоНеделямПлюс]], "ДД.ММ.ГГГГ")</f>
        <v>18-24.11.2013</v>
      </c>
      <c r="I28" s="16">
        <f>Время[[#This Row],[ПоНеделям]]-6</f>
        <v>41590</v>
      </c>
    </row>
    <row r="29" spans="1:9" x14ac:dyDescent="0.25">
      <c r="A29" s="16">
        <v>41597</v>
      </c>
      <c r="B29" s="2">
        <f t="shared" si="4"/>
        <v>2013</v>
      </c>
      <c r="C29" s="2">
        <f t="shared" si="5"/>
        <v>11</v>
      </c>
      <c r="D29" s="2">
        <f t="shared" si="6"/>
        <v>3</v>
      </c>
      <c r="E29" s="16">
        <f t="shared" si="3"/>
        <v>41596</v>
      </c>
      <c r="F29" s="16">
        <f>Время[[#This Row],[ПоНеделям]]+6</f>
        <v>41602</v>
      </c>
      <c r="G29" s="16">
        <f>Время[[#This Row],[ПоНеделям]]+7</f>
        <v>41603</v>
      </c>
      <c r="H29" s="16" t="str">
        <f>TEXT(DAY(Время[[#This Row],[ПоНеделям]]), "00")&amp;"-"&amp;TEXT(Время[[#This Row],[ПоНеделямПлюс]], "ДД.ММ.ГГГГ")</f>
        <v>18-24.11.2013</v>
      </c>
      <c r="I29" s="16">
        <f>Время[[#This Row],[ПоНеделям]]-6</f>
        <v>41590</v>
      </c>
    </row>
    <row r="30" spans="1:9" x14ac:dyDescent="0.25">
      <c r="A30" s="16">
        <v>41598</v>
      </c>
      <c r="B30" s="2">
        <f t="shared" si="4"/>
        <v>2013</v>
      </c>
      <c r="C30" s="2">
        <f t="shared" si="5"/>
        <v>11</v>
      </c>
      <c r="D30" s="2">
        <f t="shared" si="6"/>
        <v>4</v>
      </c>
      <c r="E30" s="16">
        <f t="shared" si="3"/>
        <v>41596</v>
      </c>
      <c r="F30" s="16">
        <f>Время[[#This Row],[ПоНеделям]]+6</f>
        <v>41602</v>
      </c>
      <c r="G30" s="16">
        <f>Время[[#This Row],[ПоНеделям]]+7</f>
        <v>41603</v>
      </c>
      <c r="H30" s="16" t="str">
        <f>TEXT(DAY(Время[[#This Row],[ПоНеделям]]), "00")&amp;"-"&amp;TEXT(Время[[#This Row],[ПоНеделямПлюс]], "ДД.ММ.ГГГГ")</f>
        <v>18-24.11.2013</v>
      </c>
      <c r="I30" s="16">
        <f>Время[[#This Row],[ПоНеделям]]-6</f>
        <v>41590</v>
      </c>
    </row>
    <row r="31" spans="1:9" x14ac:dyDescent="0.25">
      <c r="A31" s="16">
        <v>41599</v>
      </c>
      <c r="B31" s="2">
        <f t="shared" si="4"/>
        <v>2013</v>
      </c>
      <c r="C31" s="2">
        <f t="shared" si="5"/>
        <v>11</v>
      </c>
      <c r="D31" s="2">
        <f t="shared" si="6"/>
        <v>5</v>
      </c>
      <c r="E31" s="16">
        <f t="shared" si="3"/>
        <v>41596</v>
      </c>
      <c r="F31" s="16">
        <f>Время[[#This Row],[ПоНеделям]]+6</f>
        <v>41602</v>
      </c>
      <c r="G31" s="16">
        <f>Время[[#This Row],[ПоНеделям]]+7</f>
        <v>41603</v>
      </c>
      <c r="H31" s="16" t="str">
        <f>TEXT(DAY(Время[[#This Row],[ПоНеделям]]), "00")&amp;"-"&amp;TEXT(Время[[#This Row],[ПоНеделямПлюс]], "ДД.ММ.ГГГГ")</f>
        <v>18-24.11.2013</v>
      </c>
      <c r="I31" s="16">
        <f>Время[[#This Row],[ПоНеделям]]-6</f>
        <v>41590</v>
      </c>
    </row>
    <row r="32" spans="1:9" x14ac:dyDescent="0.25">
      <c r="A32" s="16">
        <v>41600</v>
      </c>
      <c r="B32" s="2">
        <f t="shared" si="4"/>
        <v>2013</v>
      </c>
      <c r="C32" s="2">
        <f t="shared" si="5"/>
        <v>11</v>
      </c>
      <c r="D32" s="2">
        <f t="shared" si="6"/>
        <v>6</v>
      </c>
      <c r="E32" s="16">
        <f t="shared" si="3"/>
        <v>41596</v>
      </c>
      <c r="F32" s="16">
        <f>Время[[#This Row],[ПоНеделям]]+6</f>
        <v>41602</v>
      </c>
      <c r="G32" s="16">
        <f>Время[[#This Row],[ПоНеделям]]+7</f>
        <v>41603</v>
      </c>
      <c r="H32" s="16" t="str">
        <f>TEXT(DAY(Время[[#This Row],[ПоНеделям]]), "00")&amp;"-"&amp;TEXT(Время[[#This Row],[ПоНеделямПлюс]], "ДД.ММ.ГГГГ")</f>
        <v>18-24.11.2013</v>
      </c>
      <c r="I32" s="16">
        <f>Время[[#This Row],[ПоНеделям]]-6</f>
        <v>41590</v>
      </c>
    </row>
    <row r="33" spans="1:9" x14ac:dyDescent="0.25">
      <c r="A33" s="16">
        <v>41601</v>
      </c>
      <c r="B33" s="2">
        <f t="shared" si="4"/>
        <v>2013</v>
      </c>
      <c r="C33" s="2">
        <f t="shared" si="5"/>
        <v>11</v>
      </c>
      <c r="D33" s="2">
        <f t="shared" si="6"/>
        <v>7</v>
      </c>
      <c r="E33" s="16">
        <f t="shared" si="3"/>
        <v>41596</v>
      </c>
      <c r="F33" s="16">
        <f>Время[[#This Row],[ПоНеделям]]+6</f>
        <v>41602</v>
      </c>
      <c r="G33" s="16">
        <f>Время[[#This Row],[ПоНеделям]]+7</f>
        <v>41603</v>
      </c>
      <c r="H33" s="16" t="str">
        <f>TEXT(DAY(Время[[#This Row],[ПоНеделям]]), "00")&amp;"-"&amp;TEXT(Время[[#This Row],[ПоНеделямПлюс]], "ДД.ММ.ГГГГ")</f>
        <v>18-24.11.2013</v>
      </c>
      <c r="I33" s="16">
        <f>Время[[#This Row],[ПоНеделям]]-6</f>
        <v>41590</v>
      </c>
    </row>
    <row r="34" spans="1:9" x14ac:dyDescent="0.25">
      <c r="A34" s="16">
        <v>41602</v>
      </c>
      <c r="B34" s="2">
        <f t="shared" si="4"/>
        <v>2013</v>
      </c>
      <c r="C34" s="2">
        <f t="shared" si="5"/>
        <v>11</v>
      </c>
      <c r="D34" s="2">
        <f t="shared" si="6"/>
        <v>1</v>
      </c>
      <c r="E34" s="16">
        <f t="shared" si="3"/>
        <v>41596</v>
      </c>
      <c r="F34" s="16">
        <f>Время[[#This Row],[ПоНеделям]]+6</f>
        <v>41602</v>
      </c>
      <c r="G34" s="16">
        <f>Время[[#This Row],[ПоНеделям]]+7</f>
        <v>41603</v>
      </c>
      <c r="H34" s="16" t="str">
        <f>TEXT(DAY(Время[[#This Row],[ПоНеделям]]), "00")&amp;"-"&amp;TEXT(Время[[#This Row],[ПоНеделямПлюс]], "ДД.ММ.ГГГГ")</f>
        <v>18-24.11.2013</v>
      </c>
      <c r="I34" s="16">
        <f>Время[[#This Row],[ПоНеделям]]-6</f>
        <v>41590</v>
      </c>
    </row>
    <row r="35" spans="1:9" x14ac:dyDescent="0.25">
      <c r="A35" s="16">
        <v>41603</v>
      </c>
      <c r="B35" s="2">
        <f t="shared" si="4"/>
        <v>2013</v>
      </c>
      <c r="C35" s="2">
        <f t="shared" si="5"/>
        <v>11</v>
      </c>
      <c r="D35" s="2">
        <f t="shared" si="6"/>
        <v>2</v>
      </c>
      <c r="E35" s="16">
        <f t="shared" si="3"/>
        <v>41603</v>
      </c>
      <c r="F35" s="16">
        <f>Время[[#This Row],[ПоНеделям]]+6</f>
        <v>41609</v>
      </c>
      <c r="G35" s="16">
        <f>Время[[#This Row],[ПоНеделям]]+7</f>
        <v>41610</v>
      </c>
      <c r="H35" s="16" t="str">
        <f>TEXT(DAY(Время[[#This Row],[ПоНеделям]]), "00")&amp;"-"&amp;TEXT(Время[[#This Row],[ПоНеделямПлюс]], "ДД.ММ.ГГГГ")</f>
        <v>25-01.12.2013</v>
      </c>
      <c r="I35" s="16">
        <f>Время[[#This Row],[ПоНеделям]]-6</f>
        <v>41597</v>
      </c>
    </row>
    <row r="36" spans="1:9" x14ac:dyDescent="0.25">
      <c r="A36" s="16">
        <v>41604</v>
      </c>
      <c r="B36" s="2">
        <f t="shared" si="4"/>
        <v>2013</v>
      </c>
      <c r="C36" s="2">
        <f t="shared" si="5"/>
        <v>11</v>
      </c>
      <c r="D36" s="2">
        <f t="shared" si="6"/>
        <v>3</v>
      </c>
      <c r="E36" s="16">
        <f t="shared" si="3"/>
        <v>41603</v>
      </c>
      <c r="F36" s="16">
        <f>Время[[#This Row],[ПоНеделям]]+6</f>
        <v>41609</v>
      </c>
      <c r="G36" s="16">
        <f>Время[[#This Row],[ПоНеделям]]+7</f>
        <v>41610</v>
      </c>
      <c r="H36" s="16" t="str">
        <f>TEXT(DAY(Время[[#This Row],[ПоНеделям]]), "00")&amp;"-"&amp;TEXT(Время[[#This Row],[ПоНеделямПлюс]], "ДД.ММ.ГГГГ")</f>
        <v>25-01.12.2013</v>
      </c>
      <c r="I36" s="16">
        <f>Время[[#This Row],[ПоНеделям]]-6</f>
        <v>41597</v>
      </c>
    </row>
    <row r="37" spans="1:9" x14ac:dyDescent="0.25">
      <c r="A37" s="16">
        <v>41605</v>
      </c>
      <c r="B37" s="2">
        <f t="shared" si="4"/>
        <v>2013</v>
      </c>
      <c r="C37" s="2">
        <f t="shared" si="5"/>
        <v>11</v>
      </c>
      <c r="D37" s="2">
        <f t="shared" si="6"/>
        <v>4</v>
      </c>
      <c r="E37" s="16">
        <f t="shared" si="3"/>
        <v>41603</v>
      </c>
      <c r="F37" s="16">
        <f>Время[[#This Row],[ПоНеделям]]+6</f>
        <v>41609</v>
      </c>
      <c r="G37" s="16">
        <f>Время[[#This Row],[ПоНеделям]]+7</f>
        <v>41610</v>
      </c>
      <c r="H37" s="16" t="str">
        <f>TEXT(DAY(Время[[#This Row],[ПоНеделям]]), "00")&amp;"-"&amp;TEXT(Время[[#This Row],[ПоНеделямПлюс]], "ДД.ММ.ГГГГ")</f>
        <v>25-01.12.2013</v>
      </c>
      <c r="I37" s="16">
        <f>Время[[#This Row],[ПоНеделям]]-6</f>
        <v>41597</v>
      </c>
    </row>
    <row r="38" spans="1:9" x14ac:dyDescent="0.25">
      <c r="A38" s="16">
        <v>41606</v>
      </c>
      <c r="B38" s="2">
        <f t="shared" si="4"/>
        <v>2013</v>
      </c>
      <c r="C38" s="2">
        <f t="shared" si="5"/>
        <v>11</v>
      </c>
      <c r="D38" s="2">
        <f t="shared" si="6"/>
        <v>5</v>
      </c>
      <c r="E38" s="16">
        <f t="shared" si="3"/>
        <v>41603</v>
      </c>
      <c r="F38" s="16">
        <f>Время[[#This Row],[ПоНеделям]]+6</f>
        <v>41609</v>
      </c>
      <c r="G38" s="16">
        <f>Время[[#This Row],[ПоНеделям]]+7</f>
        <v>41610</v>
      </c>
      <c r="H38" s="16" t="str">
        <f>TEXT(DAY(Время[[#This Row],[ПоНеделям]]), "00")&amp;"-"&amp;TEXT(Время[[#This Row],[ПоНеделямПлюс]], "ДД.ММ.ГГГГ")</f>
        <v>25-01.12.2013</v>
      </c>
      <c r="I38" s="16">
        <f>Время[[#This Row],[ПоНеделям]]-6</f>
        <v>41597</v>
      </c>
    </row>
    <row r="39" spans="1:9" x14ac:dyDescent="0.25">
      <c r="A39" s="16">
        <v>41607</v>
      </c>
      <c r="B39" s="2">
        <f t="shared" si="4"/>
        <v>2013</v>
      </c>
      <c r="C39" s="2">
        <f t="shared" si="5"/>
        <v>11</v>
      </c>
      <c r="D39" s="2">
        <f t="shared" si="6"/>
        <v>6</v>
      </c>
      <c r="E39" s="16">
        <f t="shared" si="3"/>
        <v>41603</v>
      </c>
      <c r="F39" s="16">
        <f>Время[[#This Row],[ПоНеделям]]+6</f>
        <v>41609</v>
      </c>
      <c r="G39" s="16">
        <f>Время[[#This Row],[ПоНеделям]]+7</f>
        <v>41610</v>
      </c>
      <c r="H39" s="16" t="str">
        <f>TEXT(DAY(Время[[#This Row],[ПоНеделям]]), "00")&amp;"-"&amp;TEXT(Время[[#This Row],[ПоНеделямПлюс]], "ДД.ММ.ГГГГ")</f>
        <v>25-01.12.2013</v>
      </c>
      <c r="I39" s="16">
        <f>Время[[#This Row],[ПоНеделям]]-6</f>
        <v>41597</v>
      </c>
    </row>
    <row r="40" spans="1:9" x14ac:dyDescent="0.25">
      <c r="A40" s="16">
        <v>41608</v>
      </c>
      <c r="B40" s="2">
        <f t="shared" si="4"/>
        <v>2013</v>
      </c>
      <c r="C40" s="2">
        <f t="shared" si="5"/>
        <v>11</v>
      </c>
      <c r="D40" s="2">
        <f t="shared" si="6"/>
        <v>7</v>
      </c>
      <c r="E40" s="16">
        <f t="shared" si="3"/>
        <v>41603</v>
      </c>
      <c r="F40" s="16">
        <f>Время[[#This Row],[ПоНеделям]]+6</f>
        <v>41609</v>
      </c>
      <c r="G40" s="16">
        <f>Время[[#This Row],[ПоНеделям]]+7</f>
        <v>41610</v>
      </c>
      <c r="H40" s="16" t="str">
        <f>TEXT(DAY(Время[[#This Row],[ПоНеделям]]), "00")&amp;"-"&amp;TEXT(Время[[#This Row],[ПоНеделямПлюс]], "ДД.ММ.ГГГГ")</f>
        <v>25-01.12.2013</v>
      </c>
      <c r="I40" s="16">
        <f>Время[[#This Row],[ПоНеделям]]-6</f>
        <v>41597</v>
      </c>
    </row>
    <row r="41" spans="1:9" x14ac:dyDescent="0.25">
      <c r="A41" s="16">
        <v>41609</v>
      </c>
      <c r="B41" s="2">
        <f t="shared" si="4"/>
        <v>2013</v>
      </c>
      <c r="C41" s="2">
        <f t="shared" si="5"/>
        <v>12</v>
      </c>
      <c r="D41" s="2">
        <f t="shared" si="6"/>
        <v>1</v>
      </c>
      <c r="E41" s="16">
        <f t="shared" si="3"/>
        <v>41603</v>
      </c>
      <c r="F41" s="16">
        <f>Время[[#This Row],[ПоНеделям]]+6</f>
        <v>41609</v>
      </c>
      <c r="G41" s="16">
        <f>Время[[#This Row],[ПоНеделям]]+7</f>
        <v>41610</v>
      </c>
      <c r="H41" s="16" t="str">
        <f>TEXT(DAY(Время[[#This Row],[ПоНеделям]]), "00")&amp;"-"&amp;TEXT(Время[[#This Row],[ПоНеделямПлюс]], "ДД.ММ.ГГГГ")</f>
        <v>25-01.12.2013</v>
      </c>
      <c r="I41" s="16">
        <f>Время[[#This Row],[ПоНеделям]]-6</f>
        <v>41597</v>
      </c>
    </row>
    <row r="42" spans="1:9" x14ac:dyDescent="0.25">
      <c r="A42" s="16">
        <v>41610</v>
      </c>
      <c r="B42" s="2">
        <f t="shared" si="4"/>
        <v>2013</v>
      </c>
      <c r="C42" s="2">
        <f t="shared" si="5"/>
        <v>12</v>
      </c>
      <c r="D42" s="2">
        <f t="shared" si="6"/>
        <v>2</v>
      </c>
      <c r="E42" s="16">
        <f t="shared" si="3"/>
        <v>41610</v>
      </c>
      <c r="F42" s="16">
        <f>Время[[#This Row],[ПоНеделям]]+6</f>
        <v>41616</v>
      </c>
      <c r="G42" s="16">
        <f>Время[[#This Row],[ПоНеделям]]+7</f>
        <v>41617</v>
      </c>
      <c r="H42" s="16" t="str">
        <f>TEXT(DAY(Время[[#This Row],[ПоНеделям]]), "00")&amp;"-"&amp;TEXT(Время[[#This Row],[ПоНеделямПлюс]], "ДД.ММ.ГГГГ")</f>
        <v>02-08.12.2013</v>
      </c>
      <c r="I42" s="16">
        <f>Время[[#This Row],[ПоНеделям]]-6</f>
        <v>41604</v>
      </c>
    </row>
    <row r="43" spans="1:9" x14ac:dyDescent="0.25">
      <c r="A43" s="16">
        <v>41611</v>
      </c>
      <c r="B43" s="2">
        <f>YEAR(A43)</f>
        <v>2013</v>
      </c>
      <c r="C43" s="2">
        <f>MONTH(A43)</f>
        <v>12</v>
      </c>
      <c r="D43" s="2">
        <f>WEEKDAY(A43)</f>
        <v>3</v>
      </c>
      <c r="E43" s="16">
        <f t="shared" si="3"/>
        <v>41610</v>
      </c>
      <c r="F43" s="16">
        <f>Время[[#This Row],[ПоНеделям]]+6</f>
        <v>41616</v>
      </c>
      <c r="G43" s="16">
        <f>Время[[#This Row],[ПоНеделям]]+7</f>
        <v>41617</v>
      </c>
      <c r="H43" s="16" t="str">
        <f>TEXT(DAY(Время[[#This Row],[ПоНеделям]]), "00")&amp;"-"&amp;TEXT(Время[[#This Row],[ПоНеделямПлюс]], "ДД.ММ.ГГГГ")</f>
        <v>02-08.12.2013</v>
      </c>
      <c r="I43" s="16">
        <f>Время[[#This Row],[ПоНеделям]]-6</f>
        <v>41604</v>
      </c>
    </row>
    <row r="44" spans="1:9" x14ac:dyDescent="0.25">
      <c r="A44" s="16">
        <v>41612</v>
      </c>
      <c r="B44" s="2">
        <f>YEAR(A44)</f>
        <v>2013</v>
      </c>
      <c r="C44" s="2">
        <f>MONTH(A44)</f>
        <v>12</v>
      </c>
      <c r="D44" s="2">
        <f>WEEKDAY(A44)</f>
        <v>4</v>
      </c>
      <c r="E44" s="16">
        <f t="shared" si="3"/>
        <v>41610</v>
      </c>
      <c r="F44" s="16">
        <f>Время[[#This Row],[ПоНеделям]]+6</f>
        <v>41616</v>
      </c>
      <c r="G44" s="16">
        <f>Время[[#This Row],[ПоНеделям]]+7</f>
        <v>41617</v>
      </c>
      <c r="H44" s="16" t="str">
        <f>TEXT(DAY(Время[[#This Row],[ПоНеделям]]), "00")&amp;"-"&amp;TEXT(Время[[#This Row],[ПоНеделямПлюс]], "ДД.ММ.ГГГГ")</f>
        <v>02-08.12.2013</v>
      </c>
      <c r="I44" s="16">
        <f>Время[[#This Row],[ПоНеделям]]-6</f>
        <v>41604</v>
      </c>
    </row>
    <row r="45" spans="1:9" x14ac:dyDescent="0.25">
      <c r="A45" s="16">
        <v>41613</v>
      </c>
      <c r="B45" s="2">
        <f>YEAR(A45)</f>
        <v>2013</v>
      </c>
      <c r="C45" s="2">
        <f>MONTH(A45)</f>
        <v>12</v>
      </c>
      <c r="D45" s="2">
        <f>WEEKDAY(A45)</f>
        <v>5</v>
      </c>
      <c r="E45" s="16">
        <f t="shared" si="3"/>
        <v>41610</v>
      </c>
      <c r="F45" s="16">
        <f>Время[[#This Row],[ПоНеделям]]+6</f>
        <v>41616</v>
      </c>
      <c r="G45" s="16">
        <f>Время[[#This Row],[ПоНеделям]]+7</f>
        <v>41617</v>
      </c>
      <c r="H45" s="16" t="str">
        <f>TEXT(DAY(Время[[#This Row],[ПоНеделям]]), "00")&amp;"-"&amp;TEXT(Время[[#This Row],[ПоНеделямПлюс]], "ДД.ММ.ГГГГ")</f>
        <v>02-08.12.2013</v>
      </c>
      <c r="I45" s="16">
        <f>Время[[#This Row],[ПоНеделям]]-6</f>
        <v>41604</v>
      </c>
    </row>
    <row r="46" spans="1:9" x14ac:dyDescent="0.25">
      <c r="A46" s="16">
        <v>41614</v>
      </c>
      <c r="B46" s="2">
        <f>YEAR(A46)</f>
        <v>2013</v>
      </c>
      <c r="C46" s="2">
        <f>MONTH(A46)</f>
        <v>12</v>
      </c>
      <c r="D46" s="2">
        <f>WEEKDAY(A46)</f>
        <v>6</v>
      </c>
      <c r="E46" s="16">
        <f t="shared" si="3"/>
        <v>41610</v>
      </c>
      <c r="F46" s="16">
        <f>Время[[#This Row],[ПоНеделям]]+6</f>
        <v>41616</v>
      </c>
      <c r="G46" s="16">
        <f>Время[[#This Row],[ПоНеделям]]+7</f>
        <v>41617</v>
      </c>
      <c r="H46" s="16" t="str">
        <f>TEXT(DAY(Время[[#This Row],[ПоНеделям]]), "00")&amp;"-"&amp;TEXT(Время[[#This Row],[ПоНеделямПлюс]], "ДД.ММ.ГГГГ")</f>
        <v>02-08.12.2013</v>
      </c>
      <c r="I46" s="16">
        <f>Время[[#This Row],[ПоНеделям]]-6</f>
        <v>41604</v>
      </c>
    </row>
    <row r="47" spans="1:9" x14ac:dyDescent="0.25">
      <c r="A47" s="16">
        <v>41615</v>
      </c>
      <c r="B47" s="2">
        <f>YEAR(A47)</f>
        <v>2013</v>
      </c>
      <c r="C47" s="2">
        <f>MONTH(A47)</f>
        <v>12</v>
      </c>
      <c r="D47" s="2">
        <f>WEEKDAY(A47)</f>
        <v>7</v>
      </c>
      <c r="E47" s="16">
        <f t="shared" si="3"/>
        <v>41610</v>
      </c>
      <c r="F47" s="16">
        <f>Время[[#This Row],[ПоНеделям]]+6</f>
        <v>41616</v>
      </c>
      <c r="G47" s="16">
        <f>Время[[#This Row],[ПоНеделям]]+7</f>
        <v>41617</v>
      </c>
      <c r="H47" s="16" t="str">
        <f>TEXT(DAY(Время[[#This Row],[ПоНеделям]]), "00")&amp;"-"&amp;TEXT(Время[[#This Row],[ПоНеделямПлюс]], "ДД.ММ.ГГГГ")</f>
        <v>02-08.12.2013</v>
      </c>
      <c r="I47" s="16">
        <f>Время[[#This Row],[ПоНеделям]]-6</f>
        <v>41604</v>
      </c>
    </row>
    <row r="48" spans="1:9" x14ac:dyDescent="0.25">
      <c r="A48" s="16">
        <v>41616</v>
      </c>
      <c r="B48" s="2">
        <f t="shared" ref="B48:B58" si="7">YEAR(A48)</f>
        <v>2013</v>
      </c>
      <c r="C48" s="2">
        <f t="shared" ref="C48:C58" si="8">MONTH(A48)</f>
        <v>12</v>
      </c>
      <c r="D48" s="2">
        <f t="shared" ref="D48:D58" si="9">WEEKDAY(A48)</f>
        <v>1</v>
      </c>
      <c r="E48" s="16">
        <f t="shared" si="3"/>
        <v>41610</v>
      </c>
      <c r="F48" s="16">
        <f>Время[[#This Row],[ПоНеделям]]+6</f>
        <v>41616</v>
      </c>
      <c r="G48" s="16">
        <f>Время[[#This Row],[ПоНеделям]]+7</f>
        <v>41617</v>
      </c>
      <c r="H48" s="16" t="str">
        <f>TEXT(DAY(Время[[#This Row],[ПоНеделям]]), "00")&amp;"-"&amp;TEXT(Время[[#This Row],[ПоНеделямПлюс]], "ДД.ММ.ГГГГ")</f>
        <v>02-08.12.2013</v>
      </c>
      <c r="I48" s="16">
        <f>Время[[#This Row],[ПоНеделям]]-6</f>
        <v>41604</v>
      </c>
    </row>
    <row r="49" spans="1:9" x14ac:dyDescent="0.25">
      <c r="A49" s="16">
        <v>41617</v>
      </c>
      <c r="B49" s="2">
        <f t="shared" si="7"/>
        <v>2013</v>
      </c>
      <c r="C49" s="2">
        <f t="shared" si="8"/>
        <v>12</v>
      </c>
      <c r="D49" s="2">
        <f t="shared" si="9"/>
        <v>2</v>
      </c>
      <c r="E49" s="16">
        <f t="shared" si="3"/>
        <v>41617</v>
      </c>
      <c r="F49" s="16">
        <f>Время[[#This Row],[ПоНеделям]]+6</f>
        <v>41623</v>
      </c>
      <c r="G49" s="16">
        <f>Время[[#This Row],[ПоНеделям]]+7</f>
        <v>41624</v>
      </c>
      <c r="H49" s="16" t="str">
        <f>TEXT(DAY(Время[[#This Row],[ПоНеделям]]), "00")&amp;"-"&amp;TEXT(Время[[#This Row],[ПоНеделямПлюс]], "ДД.ММ.ГГГГ")</f>
        <v>09-15.12.2013</v>
      </c>
      <c r="I49" s="16">
        <f>Время[[#This Row],[ПоНеделям]]-6</f>
        <v>41611</v>
      </c>
    </row>
    <row r="50" spans="1:9" x14ac:dyDescent="0.25">
      <c r="A50" s="16">
        <v>41618</v>
      </c>
      <c r="B50" s="2">
        <f t="shared" si="7"/>
        <v>2013</v>
      </c>
      <c r="C50" s="2">
        <f t="shared" si="8"/>
        <v>12</v>
      </c>
      <c r="D50" s="2">
        <f t="shared" si="9"/>
        <v>3</v>
      </c>
      <c r="E50" s="16">
        <f t="shared" si="3"/>
        <v>41617</v>
      </c>
      <c r="F50" s="16">
        <f>Время[[#This Row],[ПоНеделям]]+6</f>
        <v>41623</v>
      </c>
      <c r="G50" s="16">
        <f>Время[[#This Row],[ПоНеделям]]+7</f>
        <v>41624</v>
      </c>
      <c r="H50" s="16" t="str">
        <f>TEXT(DAY(Время[[#This Row],[ПоНеделям]]), "00")&amp;"-"&amp;TEXT(Время[[#This Row],[ПоНеделямПлюс]], "ДД.ММ.ГГГГ")</f>
        <v>09-15.12.2013</v>
      </c>
      <c r="I50" s="16">
        <f>Время[[#This Row],[ПоНеделям]]-6</f>
        <v>41611</v>
      </c>
    </row>
    <row r="51" spans="1:9" x14ac:dyDescent="0.25">
      <c r="A51" s="16">
        <v>41619</v>
      </c>
      <c r="B51" s="2">
        <f t="shared" si="7"/>
        <v>2013</v>
      </c>
      <c r="C51" s="2">
        <f t="shared" si="8"/>
        <v>12</v>
      </c>
      <c r="D51" s="2">
        <f t="shared" si="9"/>
        <v>4</v>
      </c>
      <c r="E51" s="16">
        <f t="shared" si="3"/>
        <v>41617</v>
      </c>
      <c r="F51" s="16">
        <f>Время[[#This Row],[ПоНеделям]]+6</f>
        <v>41623</v>
      </c>
      <c r="G51" s="16">
        <f>Время[[#This Row],[ПоНеделям]]+7</f>
        <v>41624</v>
      </c>
      <c r="H51" s="16" t="str">
        <f>TEXT(DAY(Время[[#This Row],[ПоНеделям]]), "00")&amp;"-"&amp;TEXT(Время[[#This Row],[ПоНеделямПлюс]], "ДД.ММ.ГГГГ")</f>
        <v>09-15.12.2013</v>
      </c>
      <c r="I51" s="16">
        <f>Время[[#This Row],[ПоНеделям]]-6</f>
        <v>41611</v>
      </c>
    </row>
    <row r="52" spans="1:9" x14ac:dyDescent="0.25">
      <c r="A52" s="16">
        <v>41620</v>
      </c>
      <c r="B52" s="2">
        <f t="shared" si="7"/>
        <v>2013</v>
      </c>
      <c r="C52" s="2">
        <f t="shared" si="8"/>
        <v>12</v>
      </c>
      <c r="D52" s="2">
        <f t="shared" si="9"/>
        <v>5</v>
      </c>
      <c r="E52" s="16">
        <f t="shared" si="3"/>
        <v>41617</v>
      </c>
      <c r="F52" s="16">
        <f>Время[[#This Row],[ПоНеделям]]+6</f>
        <v>41623</v>
      </c>
      <c r="G52" s="16">
        <f>Время[[#This Row],[ПоНеделям]]+7</f>
        <v>41624</v>
      </c>
      <c r="H52" s="16" t="str">
        <f>TEXT(DAY(Время[[#This Row],[ПоНеделям]]), "00")&amp;"-"&amp;TEXT(Время[[#This Row],[ПоНеделямПлюс]], "ДД.ММ.ГГГГ")</f>
        <v>09-15.12.2013</v>
      </c>
      <c r="I52" s="16">
        <f>Время[[#This Row],[ПоНеделям]]-6</f>
        <v>41611</v>
      </c>
    </row>
    <row r="53" spans="1:9" x14ac:dyDescent="0.25">
      <c r="A53" s="16">
        <v>41621</v>
      </c>
      <c r="B53" s="2">
        <f t="shared" si="7"/>
        <v>2013</v>
      </c>
      <c r="C53" s="2">
        <f t="shared" si="8"/>
        <v>12</v>
      </c>
      <c r="D53" s="2">
        <f t="shared" si="9"/>
        <v>6</v>
      </c>
      <c r="E53" s="16">
        <f t="shared" si="3"/>
        <v>41617</v>
      </c>
      <c r="F53" s="16">
        <f>Время[[#This Row],[ПоНеделям]]+6</f>
        <v>41623</v>
      </c>
      <c r="G53" s="16">
        <f>Время[[#This Row],[ПоНеделям]]+7</f>
        <v>41624</v>
      </c>
      <c r="H53" s="16" t="str">
        <f>TEXT(DAY(Время[[#This Row],[ПоНеделям]]), "00")&amp;"-"&amp;TEXT(Время[[#This Row],[ПоНеделямПлюс]], "ДД.ММ.ГГГГ")</f>
        <v>09-15.12.2013</v>
      </c>
      <c r="I53" s="16">
        <f>Время[[#This Row],[ПоНеделям]]-6</f>
        <v>41611</v>
      </c>
    </row>
    <row r="54" spans="1:9" x14ac:dyDescent="0.25">
      <c r="A54" s="16">
        <v>41622</v>
      </c>
      <c r="B54" s="2">
        <f t="shared" si="7"/>
        <v>2013</v>
      </c>
      <c r="C54" s="2">
        <f t="shared" si="8"/>
        <v>12</v>
      </c>
      <c r="D54" s="2">
        <f t="shared" si="9"/>
        <v>7</v>
      </c>
      <c r="E54" s="16">
        <f t="shared" si="3"/>
        <v>41617</v>
      </c>
      <c r="F54" s="16">
        <f>Время[[#This Row],[ПоНеделям]]+6</f>
        <v>41623</v>
      </c>
      <c r="G54" s="16">
        <f>Время[[#This Row],[ПоНеделям]]+7</f>
        <v>41624</v>
      </c>
      <c r="H54" s="16" t="str">
        <f>TEXT(DAY(Время[[#This Row],[ПоНеделям]]), "00")&amp;"-"&amp;TEXT(Время[[#This Row],[ПоНеделямПлюс]], "ДД.ММ.ГГГГ")</f>
        <v>09-15.12.2013</v>
      </c>
      <c r="I54" s="16">
        <f>Время[[#This Row],[ПоНеделям]]-6</f>
        <v>41611</v>
      </c>
    </row>
    <row r="55" spans="1:9" x14ac:dyDescent="0.25">
      <c r="A55" s="16">
        <v>41623</v>
      </c>
      <c r="B55" s="2">
        <f t="shared" si="7"/>
        <v>2013</v>
      </c>
      <c r="C55" s="2">
        <f t="shared" si="8"/>
        <v>12</v>
      </c>
      <c r="D55" s="2">
        <f t="shared" si="9"/>
        <v>1</v>
      </c>
      <c r="E55" s="16">
        <f t="shared" si="3"/>
        <v>41617</v>
      </c>
      <c r="F55" s="16">
        <f>Время[[#This Row],[ПоНеделям]]+6</f>
        <v>41623</v>
      </c>
      <c r="G55" s="16">
        <f>Время[[#This Row],[ПоНеделям]]+7</f>
        <v>41624</v>
      </c>
      <c r="H55" s="16" t="str">
        <f>TEXT(DAY(Время[[#This Row],[ПоНеделям]]), "00")&amp;"-"&amp;TEXT(Время[[#This Row],[ПоНеделямПлюс]], "ДД.ММ.ГГГГ")</f>
        <v>09-15.12.2013</v>
      </c>
      <c r="I55" s="16">
        <f>Время[[#This Row],[ПоНеделям]]-6</f>
        <v>41611</v>
      </c>
    </row>
    <row r="56" spans="1:9" x14ac:dyDescent="0.25">
      <c r="A56" s="16">
        <v>41624</v>
      </c>
      <c r="B56" s="2">
        <f t="shared" si="7"/>
        <v>2013</v>
      </c>
      <c r="C56" s="2">
        <f t="shared" si="8"/>
        <v>12</v>
      </c>
      <c r="D56" s="2">
        <f t="shared" si="9"/>
        <v>2</v>
      </c>
      <c r="E56" s="16">
        <f t="shared" si="3"/>
        <v>41624</v>
      </c>
      <c r="F56" s="16">
        <f>Время[[#This Row],[ПоНеделям]]+6</f>
        <v>41630</v>
      </c>
      <c r="G56" s="16">
        <f>Время[[#This Row],[ПоНеделям]]+7</f>
        <v>41631</v>
      </c>
      <c r="H56" s="16" t="str">
        <f>TEXT(DAY(Время[[#This Row],[ПоНеделям]]), "00")&amp;"-"&amp;TEXT(Время[[#This Row],[ПоНеделямПлюс]], "ДД.ММ.ГГГГ")</f>
        <v>16-22.12.2013</v>
      </c>
      <c r="I56" s="16">
        <f>Время[[#This Row],[ПоНеделям]]-6</f>
        <v>41618</v>
      </c>
    </row>
    <row r="57" spans="1:9" x14ac:dyDescent="0.25">
      <c r="A57" s="16">
        <v>41625</v>
      </c>
      <c r="B57" s="2">
        <f t="shared" si="7"/>
        <v>2013</v>
      </c>
      <c r="C57" s="2">
        <f t="shared" si="8"/>
        <v>12</v>
      </c>
      <c r="D57" s="2">
        <f t="shared" si="9"/>
        <v>3</v>
      </c>
      <c r="E57" s="16">
        <f t="shared" si="3"/>
        <v>41624</v>
      </c>
      <c r="F57" s="16">
        <f>Время[[#This Row],[ПоНеделям]]+6</f>
        <v>41630</v>
      </c>
      <c r="G57" s="16">
        <f>Время[[#This Row],[ПоНеделям]]+7</f>
        <v>41631</v>
      </c>
      <c r="H57" s="16" t="str">
        <f>TEXT(DAY(Время[[#This Row],[ПоНеделям]]), "00")&amp;"-"&amp;TEXT(Время[[#This Row],[ПоНеделямПлюс]], "ДД.ММ.ГГГГ")</f>
        <v>16-22.12.2013</v>
      </c>
      <c r="I57" s="16">
        <f>Время[[#This Row],[ПоНеделям]]-6</f>
        <v>41618</v>
      </c>
    </row>
    <row r="58" spans="1:9" x14ac:dyDescent="0.25">
      <c r="A58" s="16">
        <v>41626</v>
      </c>
      <c r="B58" s="2">
        <f t="shared" si="7"/>
        <v>2013</v>
      </c>
      <c r="C58" s="2">
        <f t="shared" si="8"/>
        <v>12</v>
      </c>
      <c r="D58" s="2">
        <f t="shared" si="9"/>
        <v>4</v>
      </c>
      <c r="E58" s="16">
        <f t="shared" si="3"/>
        <v>41624</v>
      </c>
      <c r="F58" s="16">
        <f>Время[[#This Row],[ПоНеделям]]+6</f>
        <v>41630</v>
      </c>
      <c r="G58" s="16">
        <f>Время[[#This Row],[ПоНеделям]]+7</f>
        <v>41631</v>
      </c>
      <c r="H58" s="16" t="str">
        <f>TEXT(DAY(Время[[#This Row],[ПоНеделям]]), "00")&amp;"-"&amp;TEXT(Время[[#This Row],[ПоНеделямПлюс]], "ДД.ММ.ГГГГ")</f>
        <v>16-22.12.2013</v>
      </c>
      <c r="I58" s="16">
        <f>Время[[#This Row],[ПоНеделям]]-6</f>
        <v>41618</v>
      </c>
    </row>
    <row r="59" spans="1:9" x14ac:dyDescent="0.25">
      <c r="A59" s="16">
        <v>41627</v>
      </c>
      <c r="B59" s="2">
        <f t="shared" ref="B59:B65" si="10">YEAR(A59)</f>
        <v>2013</v>
      </c>
      <c r="C59" s="2">
        <f t="shared" ref="C59:C65" si="11">MONTH(A59)</f>
        <v>12</v>
      </c>
      <c r="D59" s="2">
        <f t="shared" ref="D59:D65" si="12">WEEKDAY(A59)</f>
        <v>5</v>
      </c>
      <c r="E59" s="16">
        <f t="shared" si="3"/>
        <v>41624</v>
      </c>
      <c r="F59" s="16">
        <f>Время[[#This Row],[ПоНеделям]]+6</f>
        <v>41630</v>
      </c>
      <c r="G59" s="16">
        <f>Время[[#This Row],[ПоНеделям]]+7</f>
        <v>41631</v>
      </c>
      <c r="H59" s="16" t="str">
        <f>TEXT(DAY(Время[[#This Row],[ПоНеделям]]), "00")&amp;"-"&amp;TEXT(Время[[#This Row],[ПоНеделямПлюс]], "ДД.ММ.ГГГГ")</f>
        <v>16-22.12.2013</v>
      </c>
      <c r="I59" s="16">
        <f>Время[[#This Row],[ПоНеделям]]-6</f>
        <v>41618</v>
      </c>
    </row>
    <row r="60" spans="1:9" x14ac:dyDescent="0.25">
      <c r="A60" s="16">
        <v>41628</v>
      </c>
      <c r="B60" s="2">
        <f t="shared" si="10"/>
        <v>2013</v>
      </c>
      <c r="C60" s="2">
        <f t="shared" si="11"/>
        <v>12</v>
      </c>
      <c r="D60" s="2">
        <f t="shared" si="12"/>
        <v>6</v>
      </c>
      <c r="E60" s="16">
        <f t="shared" si="3"/>
        <v>41624</v>
      </c>
      <c r="F60" s="16">
        <f>Время[[#This Row],[ПоНеделям]]+6</f>
        <v>41630</v>
      </c>
      <c r="G60" s="16">
        <f>Время[[#This Row],[ПоНеделям]]+7</f>
        <v>41631</v>
      </c>
      <c r="H60" s="16" t="str">
        <f>TEXT(DAY(Время[[#This Row],[ПоНеделям]]), "00")&amp;"-"&amp;TEXT(Время[[#This Row],[ПоНеделямПлюс]], "ДД.ММ.ГГГГ")</f>
        <v>16-22.12.2013</v>
      </c>
      <c r="I60" s="16">
        <f>Время[[#This Row],[ПоНеделям]]-6</f>
        <v>41618</v>
      </c>
    </row>
    <row r="61" spans="1:9" x14ac:dyDescent="0.25">
      <c r="A61" s="16">
        <v>41629</v>
      </c>
      <c r="B61" s="2">
        <f t="shared" si="10"/>
        <v>2013</v>
      </c>
      <c r="C61" s="2">
        <f t="shared" si="11"/>
        <v>12</v>
      </c>
      <c r="D61" s="2">
        <f t="shared" si="12"/>
        <v>7</v>
      </c>
      <c r="E61" s="16">
        <f t="shared" si="3"/>
        <v>41624</v>
      </c>
      <c r="F61" s="16">
        <f>Время[[#This Row],[ПоНеделям]]+6</f>
        <v>41630</v>
      </c>
      <c r="G61" s="16">
        <f>Время[[#This Row],[ПоНеделям]]+7</f>
        <v>41631</v>
      </c>
      <c r="H61" s="16" t="str">
        <f>TEXT(DAY(Время[[#This Row],[ПоНеделям]]), "00")&amp;"-"&amp;TEXT(Время[[#This Row],[ПоНеделямПлюс]], "ДД.ММ.ГГГГ")</f>
        <v>16-22.12.2013</v>
      </c>
      <c r="I61" s="16">
        <f>Время[[#This Row],[ПоНеделям]]-6</f>
        <v>41618</v>
      </c>
    </row>
    <row r="62" spans="1:9" x14ac:dyDescent="0.25">
      <c r="A62" s="16">
        <v>41630</v>
      </c>
      <c r="B62" s="2">
        <f t="shared" si="10"/>
        <v>2013</v>
      </c>
      <c r="C62" s="2">
        <f t="shared" si="11"/>
        <v>12</v>
      </c>
      <c r="D62" s="2">
        <f t="shared" si="12"/>
        <v>1</v>
      </c>
      <c r="E62" s="16">
        <f t="shared" si="3"/>
        <v>41624</v>
      </c>
      <c r="F62" s="16">
        <f>Время[[#This Row],[ПоНеделям]]+6</f>
        <v>41630</v>
      </c>
      <c r="G62" s="16">
        <f>Время[[#This Row],[ПоНеделям]]+7</f>
        <v>41631</v>
      </c>
      <c r="H62" s="16" t="str">
        <f>TEXT(DAY(Время[[#This Row],[ПоНеделям]]), "00")&amp;"-"&amp;TEXT(Время[[#This Row],[ПоНеделямПлюс]], "ДД.ММ.ГГГГ")</f>
        <v>16-22.12.2013</v>
      </c>
      <c r="I62" s="16">
        <f>Время[[#This Row],[ПоНеделям]]-6</f>
        <v>41618</v>
      </c>
    </row>
    <row r="63" spans="1:9" x14ac:dyDescent="0.25">
      <c r="A63" s="16">
        <v>41631</v>
      </c>
      <c r="B63" s="2">
        <f t="shared" si="10"/>
        <v>2013</v>
      </c>
      <c r="C63" s="2">
        <f t="shared" si="11"/>
        <v>12</v>
      </c>
      <c r="D63" s="2">
        <f t="shared" si="12"/>
        <v>2</v>
      </c>
      <c r="E63" s="16">
        <f t="shared" si="3"/>
        <v>41631</v>
      </c>
      <c r="F63" s="16">
        <f>Время[[#This Row],[ПоНеделям]]+6</f>
        <v>41637</v>
      </c>
      <c r="G63" s="16">
        <f>Время[[#This Row],[ПоНеделям]]+7</f>
        <v>41638</v>
      </c>
      <c r="H63" s="16" t="str">
        <f>TEXT(DAY(Время[[#This Row],[ПоНеделям]]), "00")&amp;"-"&amp;TEXT(Время[[#This Row],[ПоНеделямПлюс]], "ДД.ММ.ГГГГ")</f>
        <v>23-29.12.2013</v>
      </c>
      <c r="I63" s="16">
        <f>Время[[#This Row],[ПоНеделям]]-6</f>
        <v>41625</v>
      </c>
    </row>
    <row r="64" spans="1:9" x14ac:dyDescent="0.25">
      <c r="A64" s="16">
        <v>41632</v>
      </c>
      <c r="B64" s="2">
        <f t="shared" si="10"/>
        <v>2013</v>
      </c>
      <c r="C64" s="2">
        <f t="shared" si="11"/>
        <v>12</v>
      </c>
      <c r="D64" s="2">
        <f t="shared" si="12"/>
        <v>3</v>
      </c>
      <c r="E64" s="16">
        <f t="shared" si="3"/>
        <v>41631</v>
      </c>
      <c r="F64" s="16">
        <f>Время[[#This Row],[ПоНеделям]]+6</f>
        <v>41637</v>
      </c>
      <c r="G64" s="16">
        <f>Время[[#This Row],[ПоНеделям]]+7</f>
        <v>41638</v>
      </c>
      <c r="H64" s="16" t="str">
        <f>TEXT(DAY(Время[[#This Row],[ПоНеделям]]), "00")&amp;"-"&amp;TEXT(Время[[#This Row],[ПоНеделямПлюс]], "ДД.ММ.ГГГГ")</f>
        <v>23-29.12.2013</v>
      </c>
      <c r="I64" s="16">
        <f>Время[[#This Row],[ПоНеделям]]-6</f>
        <v>41625</v>
      </c>
    </row>
    <row r="65" spans="1:9" x14ac:dyDescent="0.25">
      <c r="A65" s="16">
        <v>41633</v>
      </c>
      <c r="B65" s="2">
        <f t="shared" si="10"/>
        <v>2013</v>
      </c>
      <c r="C65" s="2">
        <f t="shared" si="11"/>
        <v>12</v>
      </c>
      <c r="D65" s="2">
        <f t="shared" si="12"/>
        <v>4</v>
      </c>
      <c r="E65" s="16">
        <f t="shared" si="3"/>
        <v>41631</v>
      </c>
      <c r="F65" s="16">
        <f>Время[[#This Row],[ПоНеделям]]+6</f>
        <v>41637</v>
      </c>
      <c r="G65" s="16">
        <f>Время[[#This Row],[ПоНеделям]]+7</f>
        <v>41638</v>
      </c>
      <c r="H65" s="16" t="str">
        <f>TEXT(DAY(Время[[#This Row],[ПоНеделям]]), "00")&amp;"-"&amp;TEXT(Время[[#This Row],[ПоНеделямПлюс]], "ДД.ММ.ГГГГ")</f>
        <v>23-29.12.2013</v>
      </c>
      <c r="I65" s="16">
        <f>Время[[#This Row],[ПоНеделям]]-6</f>
        <v>41625</v>
      </c>
    </row>
    <row r="66" spans="1:9" x14ac:dyDescent="0.25">
      <c r="A66" s="16">
        <v>41634</v>
      </c>
      <c r="B66" s="2">
        <f t="shared" ref="B66:B72" si="13">YEAR(A66)</f>
        <v>2013</v>
      </c>
      <c r="C66" s="2">
        <f t="shared" ref="C66:C72" si="14">MONTH(A66)</f>
        <v>12</v>
      </c>
      <c r="D66" s="2">
        <f t="shared" ref="D66:D72" si="15">WEEKDAY(A66)</f>
        <v>5</v>
      </c>
      <c r="E66" s="16">
        <f t="shared" ref="E66:E129" si="16">A66+(2-IF(D66=1,8,D66))</f>
        <v>41631</v>
      </c>
      <c r="F66" s="16">
        <f>Время[[#This Row],[ПоНеделям]]+6</f>
        <v>41637</v>
      </c>
      <c r="G66" s="16">
        <f>Время[[#This Row],[ПоНеделям]]+7</f>
        <v>41638</v>
      </c>
      <c r="H66" s="16" t="str">
        <f>TEXT(DAY(Время[[#This Row],[ПоНеделям]]), "00")&amp;"-"&amp;TEXT(Время[[#This Row],[ПоНеделямПлюс]], "ДД.ММ.ГГГГ")</f>
        <v>23-29.12.2013</v>
      </c>
      <c r="I66" s="16">
        <f>Время[[#This Row],[ПоНеделям]]-6</f>
        <v>41625</v>
      </c>
    </row>
    <row r="67" spans="1:9" x14ac:dyDescent="0.25">
      <c r="A67" s="16">
        <v>41635</v>
      </c>
      <c r="B67" s="2">
        <f t="shared" si="13"/>
        <v>2013</v>
      </c>
      <c r="C67" s="2">
        <f t="shared" si="14"/>
        <v>12</v>
      </c>
      <c r="D67" s="2">
        <f t="shared" si="15"/>
        <v>6</v>
      </c>
      <c r="E67" s="16">
        <f t="shared" si="16"/>
        <v>41631</v>
      </c>
      <c r="F67" s="16">
        <f>Время[[#This Row],[ПоНеделям]]+6</f>
        <v>41637</v>
      </c>
      <c r="G67" s="16">
        <f>Время[[#This Row],[ПоНеделям]]+7</f>
        <v>41638</v>
      </c>
      <c r="H67" s="16" t="str">
        <f>TEXT(DAY(Время[[#This Row],[ПоНеделям]]), "00")&amp;"-"&amp;TEXT(Время[[#This Row],[ПоНеделямПлюс]], "ДД.ММ.ГГГГ")</f>
        <v>23-29.12.2013</v>
      </c>
      <c r="I67" s="16">
        <f>Время[[#This Row],[ПоНеделям]]-6</f>
        <v>41625</v>
      </c>
    </row>
    <row r="68" spans="1:9" x14ac:dyDescent="0.25">
      <c r="A68" s="16">
        <v>41636</v>
      </c>
      <c r="B68" s="2">
        <f t="shared" si="13"/>
        <v>2013</v>
      </c>
      <c r="C68" s="2">
        <f t="shared" si="14"/>
        <v>12</v>
      </c>
      <c r="D68" s="2">
        <f t="shared" si="15"/>
        <v>7</v>
      </c>
      <c r="E68" s="16">
        <f t="shared" si="16"/>
        <v>41631</v>
      </c>
      <c r="F68" s="16">
        <f>Время[[#This Row],[ПоНеделям]]+6</f>
        <v>41637</v>
      </c>
      <c r="G68" s="16">
        <f>Время[[#This Row],[ПоНеделям]]+7</f>
        <v>41638</v>
      </c>
      <c r="H68" s="16" t="str">
        <f>TEXT(DAY(Время[[#This Row],[ПоНеделям]]), "00")&amp;"-"&amp;TEXT(Время[[#This Row],[ПоНеделямПлюс]], "ДД.ММ.ГГГГ")</f>
        <v>23-29.12.2013</v>
      </c>
      <c r="I68" s="16">
        <f>Время[[#This Row],[ПоНеделям]]-6</f>
        <v>41625</v>
      </c>
    </row>
    <row r="69" spans="1:9" x14ac:dyDescent="0.25">
      <c r="A69" s="16">
        <v>41637</v>
      </c>
      <c r="B69" s="2">
        <f t="shared" si="13"/>
        <v>2013</v>
      </c>
      <c r="C69" s="2">
        <f t="shared" si="14"/>
        <v>12</v>
      </c>
      <c r="D69" s="2">
        <f t="shared" si="15"/>
        <v>1</v>
      </c>
      <c r="E69" s="16">
        <f t="shared" si="16"/>
        <v>41631</v>
      </c>
      <c r="F69" s="16">
        <f>Время[[#This Row],[ПоНеделям]]+6</f>
        <v>41637</v>
      </c>
      <c r="G69" s="16">
        <f>Время[[#This Row],[ПоНеделям]]+7</f>
        <v>41638</v>
      </c>
      <c r="H69" s="16" t="str">
        <f>TEXT(DAY(Время[[#This Row],[ПоНеделям]]), "00")&amp;"-"&amp;TEXT(Время[[#This Row],[ПоНеделямПлюс]], "ДД.ММ.ГГГГ")</f>
        <v>23-29.12.2013</v>
      </c>
      <c r="I69" s="16">
        <f>Время[[#This Row],[ПоНеделям]]-6</f>
        <v>41625</v>
      </c>
    </row>
    <row r="70" spans="1:9" x14ac:dyDescent="0.25">
      <c r="A70" s="16">
        <v>41638</v>
      </c>
      <c r="B70" s="2">
        <f t="shared" si="13"/>
        <v>2013</v>
      </c>
      <c r="C70" s="2">
        <f t="shared" si="14"/>
        <v>12</v>
      </c>
      <c r="D70" s="2">
        <f t="shared" si="15"/>
        <v>2</v>
      </c>
      <c r="E70" s="16">
        <f t="shared" si="16"/>
        <v>41638</v>
      </c>
      <c r="F70" s="16">
        <f>Время[[#This Row],[ПоНеделям]]+6</f>
        <v>41644</v>
      </c>
      <c r="G70" s="16">
        <f>Время[[#This Row],[ПоНеделям]]+7</f>
        <v>41645</v>
      </c>
      <c r="H70" s="16" t="str">
        <f>TEXT(DAY(Время[[#This Row],[ПоНеделям]]), "00")&amp;"-"&amp;TEXT(Время[[#This Row],[ПоНеделямПлюс]], "ДД.ММ.ГГГГ")</f>
        <v>30-05.01.2014</v>
      </c>
      <c r="I70" s="16">
        <f>Время[[#This Row],[ПоНеделям]]-6</f>
        <v>41632</v>
      </c>
    </row>
    <row r="71" spans="1:9" x14ac:dyDescent="0.25">
      <c r="A71" s="16">
        <v>41639</v>
      </c>
      <c r="B71" s="2">
        <f t="shared" si="13"/>
        <v>2013</v>
      </c>
      <c r="C71" s="2">
        <f t="shared" si="14"/>
        <v>12</v>
      </c>
      <c r="D71" s="2">
        <f t="shared" si="15"/>
        <v>3</v>
      </c>
      <c r="E71" s="16">
        <f t="shared" si="16"/>
        <v>41638</v>
      </c>
      <c r="F71" s="16">
        <f>Время[[#This Row],[ПоНеделям]]+6</f>
        <v>41644</v>
      </c>
      <c r="G71" s="16">
        <f>Время[[#This Row],[ПоНеделям]]+7</f>
        <v>41645</v>
      </c>
      <c r="H71" s="16" t="str">
        <f>TEXT(DAY(Время[[#This Row],[ПоНеделям]]), "00")&amp;"-"&amp;TEXT(Время[[#This Row],[ПоНеделямПлюс]], "ДД.ММ.ГГГГ")</f>
        <v>30-05.01.2014</v>
      </c>
      <c r="I71" s="16">
        <f>Время[[#This Row],[ПоНеделям]]-6</f>
        <v>41632</v>
      </c>
    </row>
    <row r="72" spans="1:9" x14ac:dyDescent="0.25">
      <c r="A72" s="16">
        <v>41640</v>
      </c>
      <c r="B72" s="2">
        <f t="shared" si="13"/>
        <v>2014</v>
      </c>
      <c r="C72" s="2">
        <f t="shared" si="14"/>
        <v>1</v>
      </c>
      <c r="D72" s="2">
        <f t="shared" si="15"/>
        <v>4</v>
      </c>
      <c r="E72" s="16">
        <f t="shared" si="16"/>
        <v>41638</v>
      </c>
      <c r="F72" s="16">
        <f>Время[[#This Row],[ПоНеделям]]+6</f>
        <v>41644</v>
      </c>
      <c r="G72" s="16">
        <f>Время[[#This Row],[ПоНеделям]]+7</f>
        <v>41645</v>
      </c>
      <c r="H72" s="16" t="str">
        <f>TEXT(DAY(Время[[#This Row],[ПоНеделям]]), "00")&amp;"-"&amp;TEXT(Время[[#This Row],[ПоНеделямПлюс]], "ДД.ММ.ГГГГ")</f>
        <v>30-05.01.2014</v>
      </c>
      <c r="I72" s="16">
        <f>Время[[#This Row],[ПоНеделям]]-6</f>
        <v>41632</v>
      </c>
    </row>
    <row r="73" spans="1:9" x14ac:dyDescent="0.25">
      <c r="A73" s="16">
        <v>41641</v>
      </c>
      <c r="B73" s="2">
        <f t="shared" ref="B73:B136" si="17">YEAR(A73)</f>
        <v>2014</v>
      </c>
      <c r="C73" s="2">
        <f t="shared" ref="C73:C136" si="18">MONTH(A73)</f>
        <v>1</v>
      </c>
      <c r="D73" s="2">
        <f t="shared" ref="D73:D136" si="19">WEEKDAY(A73)</f>
        <v>5</v>
      </c>
      <c r="E73" s="16">
        <f t="shared" si="16"/>
        <v>41638</v>
      </c>
      <c r="F73" s="16">
        <f>Время[[#This Row],[ПоНеделям]]+6</f>
        <v>41644</v>
      </c>
      <c r="G73" s="16">
        <f>Время[[#This Row],[ПоНеделям]]+7</f>
        <v>41645</v>
      </c>
      <c r="H73" s="16" t="str">
        <f>TEXT(DAY(Время[[#This Row],[ПоНеделям]]), "00")&amp;"-"&amp;TEXT(Время[[#This Row],[ПоНеделямПлюс]], "ДД.ММ.ГГГГ")</f>
        <v>30-05.01.2014</v>
      </c>
      <c r="I73" s="16">
        <f>Время[[#This Row],[ПоНеделям]]-6</f>
        <v>41632</v>
      </c>
    </row>
    <row r="74" spans="1:9" x14ac:dyDescent="0.25">
      <c r="A74" s="16">
        <v>41642</v>
      </c>
      <c r="B74" s="2">
        <f t="shared" si="17"/>
        <v>2014</v>
      </c>
      <c r="C74" s="2">
        <f t="shared" si="18"/>
        <v>1</v>
      </c>
      <c r="D74" s="2">
        <f t="shared" si="19"/>
        <v>6</v>
      </c>
      <c r="E74" s="16">
        <f t="shared" si="16"/>
        <v>41638</v>
      </c>
      <c r="F74" s="16">
        <f>Время[[#This Row],[ПоНеделям]]+6</f>
        <v>41644</v>
      </c>
      <c r="G74" s="16">
        <f>Время[[#This Row],[ПоНеделям]]+7</f>
        <v>41645</v>
      </c>
      <c r="H74" s="16" t="str">
        <f>TEXT(DAY(Время[[#This Row],[ПоНеделям]]), "00")&amp;"-"&amp;TEXT(Время[[#This Row],[ПоНеделямПлюс]], "ДД.ММ.ГГГГ")</f>
        <v>30-05.01.2014</v>
      </c>
      <c r="I74" s="16">
        <f>Время[[#This Row],[ПоНеделям]]-6</f>
        <v>41632</v>
      </c>
    </row>
    <row r="75" spans="1:9" x14ac:dyDescent="0.25">
      <c r="A75" s="16">
        <v>41643</v>
      </c>
      <c r="B75" s="2">
        <f t="shared" si="17"/>
        <v>2014</v>
      </c>
      <c r="C75" s="2">
        <f t="shared" si="18"/>
        <v>1</v>
      </c>
      <c r="D75" s="2">
        <f t="shared" si="19"/>
        <v>7</v>
      </c>
      <c r="E75" s="16">
        <f t="shared" si="16"/>
        <v>41638</v>
      </c>
      <c r="F75" s="16">
        <f>Время[[#This Row],[ПоНеделям]]+6</f>
        <v>41644</v>
      </c>
      <c r="G75" s="16">
        <f>Время[[#This Row],[ПоНеделям]]+7</f>
        <v>41645</v>
      </c>
      <c r="H75" s="16" t="str">
        <f>TEXT(DAY(Время[[#This Row],[ПоНеделям]]), "00")&amp;"-"&amp;TEXT(Время[[#This Row],[ПоНеделямПлюс]], "ДД.ММ.ГГГГ")</f>
        <v>30-05.01.2014</v>
      </c>
      <c r="I75" s="16">
        <f>Время[[#This Row],[ПоНеделям]]-6</f>
        <v>41632</v>
      </c>
    </row>
    <row r="76" spans="1:9" x14ac:dyDescent="0.25">
      <c r="A76" s="16">
        <v>41644</v>
      </c>
      <c r="B76" s="2">
        <f t="shared" si="17"/>
        <v>2014</v>
      </c>
      <c r="C76" s="2">
        <f t="shared" si="18"/>
        <v>1</v>
      </c>
      <c r="D76" s="2">
        <f t="shared" si="19"/>
        <v>1</v>
      </c>
      <c r="E76" s="16">
        <f t="shared" si="16"/>
        <v>41638</v>
      </c>
      <c r="F76" s="16">
        <f>Время[[#This Row],[ПоНеделям]]+6</f>
        <v>41644</v>
      </c>
      <c r="G76" s="16">
        <f>Время[[#This Row],[ПоНеделям]]+7</f>
        <v>41645</v>
      </c>
      <c r="H76" s="16" t="str">
        <f>TEXT(DAY(Время[[#This Row],[ПоНеделям]]), "00")&amp;"-"&amp;TEXT(Время[[#This Row],[ПоНеделямПлюс]], "ДД.ММ.ГГГГ")</f>
        <v>30-05.01.2014</v>
      </c>
      <c r="I76" s="16">
        <f>Время[[#This Row],[ПоНеделям]]-6</f>
        <v>41632</v>
      </c>
    </row>
    <row r="77" spans="1:9" x14ac:dyDescent="0.25">
      <c r="A77" s="16">
        <v>41645</v>
      </c>
      <c r="B77" s="2">
        <f t="shared" si="17"/>
        <v>2014</v>
      </c>
      <c r="C77" s="2">
        <f t="shared" si="18"/>
        <v>1</v>
      </c>
      <c r="D77" s="2">
        <f t="shared" si="19"/>
        <v>2</v>
      </c>
      <c r="E77" s="16">
        <f t="shared" si="16"/>
        <v>41645</v>
      </c>
      <c r="F77" s="16">
        <f>Время[[#This Row],[ПоНеделям]]+6</f>
        <v>41651</v>
      </c>
      <c r="G77" s="16">
        <f>Время[[#This Row],[ПоНеделям]]+7</f>
        <v>41652</v>
      </c>
      <c r="H77" s="16" t="str">
        <f>TEXT(DAY(Время[[#This Row],[ПоНеделям]]), "00")&amp;"-"&amp;TEXT(Время[[#This Row],[ПоНеделямПлюс]], "ДД.ММ.ГГГГ")</f>
        <v>06-12.01.2014</v>
      </c>
      <c r="I77" s="16">
        <f>Время[[#This Row],[ПоНеделям]]-6</f>
        <v>41639</v>
      </c>
    </row>
    <row r="78" spans="1:9" x14ac:dyDescent="0.25">
      <c r="A78" s="16">
        <v>41646</v>
      </c>
      <c r="B78" s="2">
        <f t="shared" si="17"/>
        <v>2014</v>
      </c>
      <c r="C78" s="2">
        <f t="shared" si="18"/>
        <v>1</v>
      </c>
      <c r="D78" s="2">
        <f t="shared" si="19"/>
        <v>3</v>
      </c>
      <c r="E78" s="16">
        <f t="shared" si="16"/>
        <v>41645</v>
      </c>
      <c r="F78" s="16">
        <f>Время[[#This Row],[ПоНеделям]]+6</f>
        <v>41651</v>
      </c>
      <c r="G78" s="16">
        <f>Время[[#This Row],[ПоНеделям]]+7</f>
        <v>41652</v>
      </c>
      <c r="H78" s="16" t="str">
        <f>TEXT(DAY(Время[[#This Row],[ПоНеделям]]), "00")&amp;"-"&amp;TEXT(Время[[#This Row],[ПоНеделямПлюс]], "ДД.ММ.ГГГГ")</f>
        <v>06-12.01.2014</v>
      </c>
      <c r="I78" s="16">
        <f>Время[[#This Row],[ПоНеделям]]-6</f>
        <v>41639</v>
      </c>
    </row>
    <row r="79" spans="1:9" x14ac:dyDescent="0.25">
      <c r="A79" s="16">
        <v>41647</v>
      </c>
      <c r="B79" s="2">
        <f t="shared" si="17"/>
        <v>2014</v>
      </c>
      <c r="C79" s="2">
        <f t="shared" si="18"/>
        <v>1</v>
      </c>
      <c r="D79" s="2">
        <f t="shared" si="19"/>
        <v>4</v>
      </c>
      <c r="E79" s="16">
        <f t="shared" si="16"/>
        <v>41645</v>
      </c>
      <c r="F79" s="16">
        <f>Время[[#This Row],[ПоНеделям]]+6</f>
        <v>41651</v>
      </c>
      <c r="G79" s="16">
        <f>Время[[#This Row],[ПоНеделям]]+7</f>
        <v>41652</v>
      </c>
      <c r="H79" s="16" t="str">
        <f>TEXT(DAY(Время[[#This Row],[ПоНеделям]]), "00")&amp;"-"&amp;TEXT(Время[[#This Row],[ПоНеделямПлюс]], "ДД.ММ.ГГГГ")</f>
        <v>06-12.01.2014</v>
      </c>
      <c r="I79" s="16">
        <f>Время[[#This Row],[ПоНеделям]]-6</f>
        <v>41639</v>
      </c>
    </row>
    <row r="80" spans="1:9" x14ac:dyDescent="0.25">
      <c r="A80" s="16">
        <v>41648</v>
      </c>
      <c r="B80" s="2">
        <f t="shared" si="17"/>
        <v>2014</v>
      </c>
      <c r="C80" s="2">
        <f t="shared" si="18"/>
        <v>1</v>
      </c>
      <c r="D80" s="2">
        <f t="shared" si="19"/>
        <v>5</v>
      </c>
      <c r="E80" s="16">
        <f t="shared" si="16"/>
        <v>41645</v>
      </c>
      <c r="F80" s="16">
        <f>Время[[#This Row],[ПоНеделям]]+6</f>
        <v>41651</v>
      </c>
      <c r="G80" s="16">
        <f>Время[[#This Row],[ПоНеделям]]+7</f>
        <v>41652</v>
      </c>
      <c r="H80" s="16" t="str">
        <f>TEXT(DAY(Время[[#This Row],[ПоНеделям]]), "00")&amp;"-"&amp;TEXT(Время[[#This Row],[ПоНеделямПлюс]], "ДД.ММ.ГГГГ")</f>
        <v>06-12.01.2014</v>
      </c>
      <c r="I80" s="16">
        <f>Время[[#This Row],[ПоНеделям]]-6</f>
        <v>41639</v>
      </c>
    </row>
    <row r="81" spans="1:9" x14ac:dyDescent="0.25">
      <c r="A81" s="16">
        <v>41649</v>
      </c>
      <c r="B81" s="2">
        <f t="shared" si="17"/>
        <v>2014</v>
      </c>
      <c r="C81" s="2">
        <f t="shared" si="18"/>
        <v>1</v>
      </c>
      <c r="D81" s="2">
        <f t="shared" si="19"/>
        <v>6</v>
      </c>
      <c r="E81" s="16">
        <f t="shared" si="16"/>
        <v>41645</v>
      </c>
      <c r="F81" s="16">
        <f>Время[[#This Row],[ПоНеделям]]+6</f>
        <v>41651</v>
      </c>
      <c r="G81" s="16">
        <f>Время[[#This Row],[ПоНеделям]]+7</f>
        <v>41652</v>
      </c>
      <c r="H81" s="16" t="str">
        <f>TEXT(DAY(Время[[#This Row],[ПоНеделям]]), "00")&amp;"-"&amp;TEXT(Время[[#This Row],[ПоНеделямПлюс]], "ДД.ММ.ГГГГ")</f>
        <v>06-12.01.2014</v>
      </c>
      <c r="I81" s="16">
        <f>Время[[#This Row],[ПоНеделям]]-6</f>
        <v>41639</v>
      </c>
    </row>
    <row r="82" spans="1:9" x14ac:dyDescent="0.25">
      <c r="A82" s="16">
        <v>41650</v>
      </c>
      <c r="B82" s="2">
        <f t="shared" si="17"/>
        <v>2014</v>
      </c>
      <c r="C82" s="2">
        <f t="shared" si="18"/>
        <v>1</v>
      </c>
      <c r="D82" s="2">
        <f t="shared" si="19"/>
        <v>7</v>
      </c>
      <c r="E82" s="16">
        <f t="shared" si="16"/>
        <v>41645</v>
      </c>
      <c r="F82" s="16">
        <f>Время[[#This Row],[ПоНеделям]]+6</f>
        <v>41651</v>
      </c>
      <c r="G82" s="16">
        <f>Время[[#This Row],[ПоНеделям]]+7</f>
        <v>41652</v>
      </c>
      <c r="H82" s="16" t="str">
        <f>TEXT(DAY(Время[[#This Row],[ПоНеделям]]), "00")&amp;"-"&amp;TEXT(Время[[#This Row],[ПоНеделямПлюс]], "ДД.ММ.ГГГГ")</f>
        <v>06-12.01.2014</v>
      </c>
      <c r="I82" s="16">
        <f>Время[[#This Row],[ПоНеделям]]-6</f>
        <v>41639</v>
      </c>
    </row>
    <row r="83" spans="1:9" x14ac:dyDescent="0.25">
      <c r="A83" s="16">
        <v>41651</v>
      </c>
      <c r="B83" s="2">
        <f t="shared" si="17"/>
        <v>2014</v>
      </c>
      <c r="C83" s="2">
        <f t="shared" si="18"/>
        <v>1</v>
      </c>
      <c r="D83" s="2">
        <f t="shared" si="19"/>
        <v>1</v>
      </c>
      <c r="E83" s="16">
        <f t="shared" si="16"/>
        <v>41645</v>
      </c>
      <c r="F83" s="16">
        <f>Время[[#This Row],[ПоНеделям]]+6</f>
        <v>41651</v>
      </c>
      <c r="G83" s="16">
        <f>Время[[#This Row],[ПоНеделям]]+7</f>
        <v>41652</v>
      </c>
      <c r="H83" s="16" t="str">
        <f>TEXT(DAY(Время[[#This Row],[ПоНеделям]]), "00")&amp;"-"&amp;TEXT(Время[[#This Row],[ПоНеделямПлюс]], "ДД.ММ.ГГГГ")</f>
        <v>06-12.01.2014</v>
      </c>
      <c r="I83" s="16">
        <f>Время[[#This Row],[ПоНеделям]]-6</f>
        <v>41639</v>
      </c>
    </row>
    <row r="84" spans="1:9" x14ac:dyDescent="0.25">
      <c r="A84" s="16">
        <v>41652</v>
      </c>
      <c r="B84" s="2">
        <f t="shared" si="17"/>
        <v>2014</v>
      </c>
      <c r="C84" s="2">
        <f t="shared" si="18"/>
        <v>1</v>
      </c>
      <c r="D84" s="2">
        <f t="shared" si="19"/>
        <v>2</v>
      </c>
      <c r="E84" s="16">
        <f t="shared" si="16"/>
        <v>41652</v>
      </c>
      <c r="F84" s="16">
        <f>Время[[#This Row],[ПоНеделям]]+6</f>
        <v>41658</v>
      </c>
      <c r="G84" s="16">
        <f>Время[[#This Row],[ПоНеделям]]+7</f>
        <v>41659</v>
      </c>
      <c r="H84" s="16" t="str">
        <f>TEXT(DAY(Время[[#This Row],[ПоНеделям]]), "00")&amp;"-"&amp;TEXT(Время[[#This Row],[ПоНеделямПлюс]], "ДД.ММ.ГГГГ")</f>
        <v>13-19.01.2014</v>
      </c>
      <c r="I84" s="16">
        <f>Время[[#This Row],[ПоНеделям]]-6</f>
        <v>41646</v>
      </c>
    </row>
    <row r="85" spans="1:9" x14ac:dyDescent="0.25">
      <c r="A85" s="16">
        <v>41653</v>
      </c>
      <c r="B85" s="2">
        <f t="shared" si="17"/>
        <v>2014</v>
      </c>
      <c r="C85" s="2">
        <f t="shared" si="18"/>
        <v>1</v>
      </c>
      <c r="D85" s="2">
        <f t="shared" si="19"/>
        <v>3</v>
      </c>
      <c r="E85" s="16">
        <f t="shared" si="16"/>
        <v>41652</v>
      </c>
      <c r="F85" s="16">
        <f>Время[[#This Row],[ПоНеделям]]+6</f>
        <v>41658</v>
      </c>
      <c r="G85" s="16">
        <f>Время[[#This Row],[ПоНеделям]]+7</f>
        <v>41659</v>
      </c>
      <c r="H85" s="16" t="str">
        <f>TEXT(DAY(Время[[#This Row],[ПоНеделям]]), "00")&amp;"-"&amp;TEXT(Время[[#This Row],[ПоНеделямПлюс]], "ДД.ММ.ГГГГ")</f>
        <v>13-19.01.2014</v>
      </c>
      <c r="I85" s="16">
        <f>Время[[#This Row],[ПоНеделям]]-6</f>
        <v>41646</v>
      </c>
    </row>
    <row r="86" spans="1:9" x14ac:dyDescent="0.25">
      <c r="A86" s="16">
        <v>41654</v>
      </c>
      <c r="B86" s="2">
        <f t="shared" si="17"/>
        <v>2014</v>
      </c>
      <c r="C86" s="2">
        <f t="shared" si="18"/>
        <v>1</v>
      </c>
      <c r="D86" s="2">
        <f t="shared" si="19"/>
        <v>4</v>
      </c>
      <c r="E86" s="16">
        <f t="shared" si="16"/>
        <v>41652</v>
      </c>
      <c r="F86" s="16">
        <f>Время[[#This Row],[ПоНеделям]]+6</f>
        <v>41658</v>
      </c>
      <c r="G86" s="16">
        <f>Время[[#This Row],[ПоНеделям]]+7</f>
        <v>41659</v>
      </c>
      <c r="H86" s="16" t="str">
        <f>TEXT(DAY(Время[[#This Row],[ПоНеделям]]), "00")&amp;"-"&amp;TEXT(Время[[#This Row],[ПоНеделямПлюс]], "ДД.ММ.ГГГГ")</f>
        <v>13-19.01.2014</v>
      </c>
      <c r="I86" s="16">
        <f>Время[[#This Row],[ПоНеделям]]-6</f>
        <v>41646</v>
      </c>
    </row>
    <row r="87" spans="1:9" x14ac:dyDescent="0.25">
      <c r="A87" s="16">
        <v>41655</v>
      </c>
      <c r="B87" s="2">
        <f t="shared" si="17"/>
        <v>2014</v>
      </c>
      <c r="C87" s="2">
        <f t="shared" si="18"/>
        <v>1</v>
      </c>
      <c r="D87" s="2">
        <f t="shared" si="19"/>
        <v>5</v>
      </c>
      <c r="E87" s="16">
        <f t="shared" si="16"/>
        <v>41652</v>
      </c>
      <c r="F87" s="16">
        <f>Время[[#This Row],[ПоНеделям]]+6</f>
        <v>41658</v>
      </c>
      <c r="G87" s="16">
        <f>Время[[#This Row],[ПоНеделям]]+7</f>
        <v>41659</v>
      </c>
      <c r="H87" s="16" t="str">
        <f>TEXT(DAY(Время[[#This Row],[ПоНеделям]]), "00")&amp;"-"&amp;TEXT(Время[[#This Row],[ПоНеделямПлюс]], "ДД.ММ.ГГГГ")</f>
        <v>13-19.01.2014</v>
      </c>
      <c r="I87" s="16">
        <f>Время[[#This Row],[ПоНеделям]]-6</f>
        <v>41646</v>
      </c>
    </row>
    <row r="88" spans="1:9" x14ac:dyDescent="0.25">
      <c r="A88" s="16">
        <v>41656</v>
      </c>
      <c r="B88" s="2">
        <f t="shared" si="17"/>
        <v>2014</v>
      </c>
      <c r="C88" s="2">
        <f t="shared" si="18"/>
        <v>1</v>
      </c>
      <c r="D88" s="2">
        <f t="shared" si="19"/>
        <v>6</v>
      </c>
      <c r="E88" s="16">
        <f t="shared" si="16"/>
        <v>41652</v>
      </c>
      <c r="F88" s="16">
        <f>Время[[#This Row],[ПоНеделям]]+6</f>
        <v>41658</v>
      </c>
      <c r="G88" s="16">
        <f>Время[[#This Row],[ПоНеделям]]+7</f>
        <v>41659</v>
      </c>
      <c r="H88" s="16" t="str">
        <f>TEXT(DAY(Время[[#This Row],[ПоНеделям]]), "00")&amp;"-"&amp;TEXT(Время[[#This Row],[ПоНеделямПлюс]], "ДД.ММ.ГГГГ")</f>
        <v>13-19.01.2014</v>
      </c>
      <c r="I88" s="16">
        <f>Время[[#This Row],[ПоНеделям]]-6</f>
        <v>41646</v>
      </c>
    </row>
    <row r="89" spans="1:9" x14ac:dyDescent="0.25">
      <c r="A89" s="16">
        <v>41657</v>
      </c>
      <c r="B89" s="2">
        <f t="shared" si="17"/>
        <v>2014</v>
      </c>
      <c r="C89" s="2">
        <f t="shared" si="18"/>
        <v>1</v>
      </c>
      <c r="D89" s="2">
        <f t="shared" si="19"/>
        <v>7</v>
      </c>
      <c r="E89" s="16">
        <f t="shared" si="16"/>
        <v>41652</v>
      </c>
      <c r="F89" s="16">
        <f>Время[[#This Row],[ПоНеделям]]+6</f>
        <v>41658</v>
      </c>
      <c r="G89" s="16">
        <f>Время[[#This Row],[ПоНеделям]]+7</f>
        <v>41659</v>
      </c>
      <c r="H89" s="16" t="str">
        <f>TEXT(DAY(Время[[#This Row],[ПоНеделям]]), "00")&amp;"-"&amp;TEXT(Время[[#This Row],[ПоНеделямПлюс]], "ДД.ММ.ГГГГ")</f>
        <v>13-19.01.2014</v>
      </c>
      <c r="I89" s="16">
        <f>Время[[#This Row],[ПоНеделям]]-6</f>
        <v>41646</v>
      </c>
    </row>
    <row r="90" spans="1:9" x14ac:dyDescent="0.25">
      <c r="A90" s="16">
        <v>41658</v>
      </c>
      <c r="B90" s="2">
        <f t="shared" si="17"/>
        <v>2014</v>
      </c>
      <c r="C90" s="2">
        <f t="shared" si="18"/>
        <v>1</v>
      </c>
      <c r="D90" s="2">
        <f t="shared" si="19"/>
        <v>1</v>
      </c>
      <c r="E90" s="16">
        <f t="shared" si="16"/>
        <v>41652</v>
      </c>
      <c r="F90" s="16">
        <f>Время[[#This Row],[ПоНеделям]]+6</f>
        <v>41658</v>
      </c>
      <c r="G90" s="16">
        <f>Время[[#This Row],[ПоНеделям]]+7</f>
        <v>41659</v>
      </c>
      <c r="H90" s="16" t="str">
        <f>TEXT(DAY(Время[[#This Row],[ПоНеделям]]), "00")&amp;"-"&amp;TEXT(Время[[#This Row],[ПоНеделямПлюс]], "ДД.ММ.ГГГГ")</f>
        <v>13-19.01.2014</v>
      </c>
      <c r="I90" s="16">
        <f>Время[[#This Row],[ПоНеделям]]-6</f>
        <v>41646</v>
      </c>
    </row>
    <row r="91" spans="1:9" x14ac:dyDescent="0.25">
      <c r="A91" s="16">
        <v>41659</v>
      </c>
      <c r="B91" s="2">
        <f t="shared" si="17"/>
        <v>2014</v>
      </c>
      <c r="C91" s="2">
        <f t="shared" si="18"/>
        <v>1</v>
      </c>
      <c r="D91" s="2">
        <f t="shared" si="19"/>
        <v>2</v>
      </c>
      <c r="E91" s="16">
        <f t="shared" si="16"/>
        <v>41659</v>
      </c>
      <c r="F91" s="16">
        <f>Время[[#This Row],[ПоНеделям]]+6</f>
        <v>41665</v>
      </c>
      <c r="G91" s="16">
        <f>Время[[#This Row],[ПоНеделям]]+7</f>
        <v>41666</v>
      </c>
      <c r="H91" s="16" t="str">
        <f>TEXT(DAY(Время[[#This Row],[ПоНеделям]]), "00")&amp;"-"&amp;TEXT(Время[[#This Row],[ПоНеделямПлюс]], "ДД.ММ.ГГГГ")</f>
        <v>20-26.01.2014</v>
      </c>
      <c r="I91" s="16">
        <f>Время[[#This Row],[ПоНеделям]]-6</f>
        <v>41653</v>
      </c>
    </row>
    <row r="92" spans="1:9" x14ac:dyDescent="0.25">
      <c r="A92" s="16">
        <v>41660</v>
      </c>
      <c r="B92" s="2">
        <f t="shared" si="17"/>
        <v>2014</v>
      </c>
      <c r="C92" s="2">
        <f t="shared" si="18"/>
        <v>1</v>
      </c>
      <c r="D92" s="2">
        <f t="shared" si="19"/>
        <v>3</v>
      </c>
      <c r="E92" s="16">
        <f t="shared" si="16"/>
        <v>41659</v>
      </c>
      <c r="F92" s="16">
        <f>Время[[#This Row],[ПоНеделям]]+6</f>
        <v>41665</v>
      </c>
      <c r="G92" s="16">
        <f>Время[[#This Row],[ПоНеделям]]+7</f>
        <v>41666</v>
      </c>
      <c r="H92" s="16" t="str">
        <f>TEXT(DAY(Время[[#This Row],[ПоНеделям]]), "00")&amp;"-"&amp;TEXT(Время[[#This Row],[ПоНеделямПлюс]], "ДД.ММ.ГГГГ")</f>
        <v>20-26.01.2014</v>
      </c>
      <c r="I92" s="16">
        <f>Время[[#This Row],[ПоНеделям]]-6</f>
        <v>41653</v>
      </c>
    </row>
    <row r="93" spans="1:9" x14ac:dyDescent="0.25">
      <c r="A93" s="16">
        <v>41661</v>
      </c>
      <c r="B93" s="2">
        <f t="shared" si="17"/>
        <v>2014</v>
      </c>
      <c r="C93" s="2">
        <f t="shared" si="18"/>
        <v>1</v>
      </c>
      <c r="D93" s="2">
        <f t="shared" si="19"/>
        <v>4</v>
      </c>
      <c r="E93" s="16">
        <f t="shared" si="16"/>
        <v>41659</v>
      </c>
      <c r="F93" s="16">
        <f>Время[[#This Row],[ПоНеделям]]+6</f>
        <v>41665</v>
      </c>
      <c r="G93" s="16">
        <f>Время[[#This Row],[ПоНеделям]]+7</f>
        <v>41666</v>
      </c>
      <c r="H93" s="16" t="str">
        <f>TEXT(DAY(Время[[#This Row],[ПоНеделям]]), "00")&amp;"-"&amp;TEXT(Время[[#This Row],[ПоНеделямПлюс]], "ДД.ММ.ГГГГ")</f>
        <v>20-26.01.2014</v>
      </c>
      <c r="I93" s="16">
        <f>Время[[#This Row],[ПоНеделям]]-6</f>
        <v>41653</v>
      </c>
    </row>
    <row r="94" spans="1:9" x14ac:dyDescent="0.25">
      <c r="A94" s="16">
        <v>41662</v>
      </c>
      <c r="B94" s="2">
        <f t="shared" si="17"/>
        <v>2014</v>
      </c>
      <c r="C94" s="2">
        <f t="shared" si="18"/>
        <v>1</v>
      </c>
      <c r="D94" s="2">
        <f t="shared" si="19"/>
        <v>5</v>
      </c>
      <c r="E94" s="16">
        <f t="shared" si="16"/>
        <v>41659</v>
      </c>
      <c r="F94" s="16">
        <f>Время[[#This Row],[ПоНеделям]]+6</f>
        <v>41665</v>
      </c>
      <c r="G94" s="16">
        <f>Время[[#This Row],[ПоНеделям]]+7</f>
        <v>41666</v>
      </c>
      <c r="H94" s="16" t="str">
        <f>TEXT(DAY(Время[[#This Row],[ПоНеделям]]), "00")&amp;"-"&amp;TEXT(Время[[#This Row],[ПоНеделямПлюс]], "ДД.ММ.ГГГГ")</f>
        <v>20-26.01.2014</v>
      </c>
      <c r="I94" s="16">
        <f>Время[[#This Row],[ПоНеделям]]-6</f>
        <v>41653</v>
      </c>
    </row>
    <row r="95" spans="1:9" x14ac:dyDescent="0.25">
      <c r="A95" s="16">
        <v>41663</v>
      </c>
      <c r="B95" s="2">
        <f t="shared" si="17"/>
        <v>2014</v>
      </c>
      <c r="C95" s="2">
        <f t="shared" si="18"/>
        <v>1</v>
      </c>
      <c r="D95" s="2">
        <f t="shared" si="19"/>
        <v>6</v>
      </c>
      <c r="E95" s="16">
        <f t="shared" si="16"/>
        <v>41659</v>
      </c>
      <c r="F95" s="16">
        <f>Время[[#This Row],[ПоНеделям]]+6</f>
        <v>41665</v>
      </c>
      <c r="G95" s="16">
        <f>Время[[#This Row],[ПоНеделям]]+7</f>
        <v>41666</v>
      </c>
      <c r="H95" s="16" t="str">
        <f>TEXT(DAY(Время[[#This Row],[ПоНеделям]]), "00")&amp;"-"&amp;TEXT(Время[[#This Row],[ПоНеделямПлюс]], "ДД.ММ.ГГГГ")</f>
        <v>20-26.01.2014</v>
      </c>
      <c r="I95" s="16">
        <f>Время[[#This Row],[ПоНеделям]]-6</f>
        <v>41653</v>
      </c>
    </row>
    <row r="96" spans="1:9" x14ac:dyDescent="0.25">
      <c r="A96" s="16">
        <v>41664</v>
      </c>
      <c r="B96" s="2">
        <f t="shared" si="17"/>
        <v>2014</v>
      </c>
      <c r="C96" s="2">
        <f t="shared" si="18"/>
        <v>1</v>
      </c>
      <c r="D96" s="2">
        <f t="shared" si="19"/>
        <v>7</v>
      </c>
      <c r="E96" s="16">
        <f t="shared" si="16"/>
        <v>41659</v>
      </c>
      <c r="F96" s="16">
        <f>Время[[#This Row],[ПоНеделям]]+6</f>
        <v>41665</v>
      </c>
      <c r="G96" s="16">
        <f>Время[[#This Row],[ПоНеделям]]+7</f>
        <v>41666</v>
      </c>
      <c r="H96" s="16" t="str">
        <f>TEXT(DAY(Время[[#This Row],[ПоНеделям]]), "00")&amp;"-"&amp;TEXT(Время[[#This Row],[ПоНеделямПлюс]], "ДД.ММ.ГГГГ")</f>
        <v>20-26.01.2014</v>
      </c>
      <c r="I96" s="16">
        <f>Время[[#This Row],[ПоНеделям]]-6</f>
        <v>41653</v>
      </c>
    </row>
    <row r="97" spans="1:9" x14ac:dyDescent="0.25">
      <c r="A97" s="16">
        <v>41665</v>
      </c>
      <c r="B97" s="2">
        <f t="shared" si="17"/>
        <v>2014</v>
      </c>
      <c r="C97" s="2">
        <f t="shared" si="18"/>
        <v>1</v>
      </c>
      <c r="D97" s="2">
        <f t="shared" si="19"/>
        <v>1</v>
      </c>
      <c r="E97" s="16">
        <f t="shared" si="16"/>
        <v>41659</v>
      </c>
      <c r="F97" s="16">
        <f>Время[[#This Row],[ПоНеделям]]+6</f>
        <v>41665</v>
      </c>
      <c r="G97" s="16">
        <f>Время[[#This Row],[ПоНеделям]]+7</f>
        <v>41666</v>
      </c>
      <c r="H97" s="16" t="str">
        <f>TEXT(DAY(Время[[#This Row],[ПоНеделям]]), "00")&amp;"-"&amp;TEXT(Время[[#This Row],[ПоНеделямПлюс]], "ДД.ММ.ГГГГ")</f>
        <v>20-26.01.2014</v>
      </c>
      <c r="I97" s="16">
        <f>Время[[#This Row],[ПоНеделям]]-6</f>
        <v>41653</v>
      </c>
    </row>
    <row r="98" spans="1:9" x14ac:dyDescent="0.25">
      <c r="A98" s="16">
        <v>41666</v>
      </c>
      <c r="B98" s="2">
        <f t="shared" si="17"/>
        <v>2014</v>
      </c>
      <c r="C98" s="2">
        <f t="shared" si="18"/>
        <v>1</v>
      </c>
      <c r="D98" s="2">
        <f t="shared" si="19"/>
        <v>2</v>
      </c>
      <c r="E98" s="16">
        <f t="shared" si="16"/>
        <v>41666</v>
      </c>
      <c r="F98" s="16">
        <f>Время[[#This Row],[ПоНеделям]]+6</f>
        <v>41672</v>
      </c>
      <c r="G98" s="16">
        <f>Время[[#This Row],[ПоНеделям]]+7</f>
        <v>41673</v>
      </c>
      <c r="H98" s="16" t="str">
        <f>TEXT(DAY(Время[[#This Row],[ПоНеделям]]), "00")&amp;"-"&amp;TEXT(Время[[#This Row],[ПоНеделямПлюс]], "ДД.ММ.ГГГГ")</f>
        <v>27-02.02.2014</v>
      </c>
      <c r="I98" s="16">
        <f>Время[[#This Row],[ПоНеделям]]-6</f>
        <v>41660</v>
      </c>
    </row>
    <row r="99" spans="1:9" x14ac:dyDescent="0.25">
      <c r="A99" s="16">
        <v>41667</v>
      </c>
      <c r="B99" s="2">
        <f t="shared" si="17"/>
        <v>2014</v>
      </c>
      <c r="C99" s="2">
        <f t="shared" si="18"/>
        <v>1</v>
      </c>
      <c r="D99" s="2">
        <f t="shared" si="19"/>
        <v>3</v>
      </c>
      <c r="E99" s="16">
        <f t="shared" si="16"/>
        <v>41666</v>
      </c>
      <c r="F99" s="16">
        <f>Время[[#This Row],[ПоНеделям]]+6</f>
        <v>41672</v>
      </c>
      <c r="G99" s="16">
        <f>Время[[#This Row],[ПоНеделям]]+7</f>
        <v>41673</v>
      </c>
      <c r="H99" s="16" t="str">
        <f>TEXT(DAY(Время[[#This Row],[ПоНеделям]]), "00")&amp;"-"&amp;TEXT(Время[[#This Row],[ПоНеделямПлюс]], "ДД.ММ.ГГГГ")</f>
        <v>27-02.02.2014</v>
      </c>
      <c r="I99" s="16">
        <f>Время[[#This Row],[ПоНеделям]]-6</f>
        <v>41660</v>
      </c>
    </row>
    <row r="100" spans="1:9" x14ac:dyDescent="0.25">
      <c r="A100" s="16">
        <v>41668</v>
      </c>
      <c r="B100" s="2">
        <f t="shared" si="17"/>
        <v>2014</v>
      </c>
      <c r="C100" s="2">
        <f t="shared" si="18"/>
        <v>1</v>
      </c>
      <c r="D100" s="2">
        <f t="shared" si="19"/>
        <v>4</v>
      </c>
      <c r="E100" s="16">
        <f t="shared" si="16"/>
        <v>41666</v>
      </c>
      <c r="F100" s="16">
        <f>Время[[#This Row],[ПоНеделям]]+6</f>
        <v>41672</v>
      </c>
      <c r="G100" s="16">
        <f>Время[[#This Row],[ПоНеделям]]+7</f>
        <v>41673</v>
      </c>
      <c r="H100" s="16" t="str">
        <f>TEXT(DAY(Время[[#This Row],[ПоНеделям]]), "00")&amp;"-"&amp;TEXT(Время[[#This Row],[ПоНеделямПлюс]], "ДД.ММ.ГГГГ")</f>
        <v>27-02.02.2014</v>
      </c>
      <c r="I100" s="16">
        <f>Время[[#This Row],[ПоНеделям]]-6</f>
        <v>41660</v>
      </c>
    </row>
    <row r="101" spans="1:9" x14ac:dyDescent="0.25">
      <c r="A101" s="16">
        <v>41669</v>
      </c>
      <c r="B101" s="2">
        <f t="shared" si="17"/>
        <v>2014</v>
      </c>
      <c r="C101" s="2">
        <f t="shared" si="18"/>
        <v>1</v>
      </c>
      <c r="D101" s="2">
        <f t="shared" si="19"/>
        <v>5</v>
      </c>
      <c r="E101" s="16">
        <f t="shared" si="16"/>
        <v>41666</v>
      </c>
      <c r="F101" s="16">
        <f>Время[[#This Row],[ПоНеделям]]+6</f>
        <v>41672</v>
      </c>
      <c r="G101" s="16">
        <f>Время[[#This Row],[ПоНеделям]]+7</f>
        <v>41673</v>
      </c>
      <c r="H101" s="16" t="str">
        <f>TEXT(DAY(Время[[#This Row],[ПоНеделям]]), "00")&amp;"-"&amp;TEXT(Время[[#This Row],[ПоНеделямПлюс]], "ДД.ММ.ГГГГ")</f>
        <v>27-02.02.2014</v>
      </c>
      <c r="I101" s="16">
        <f>Время[[#This Row],[ПоНеделям]]-6</f>
        <v>41660</v>
      </c>
    </row>
    <row r="102" spans="1:9" x14ac:dyDescent="0.25">
      <c r="A102" s="16">
        <v>41670</v>
      </c>
      <c r="B102" s="2">
        <f t="shared" si="17"/>
        <v>2014</v>
      </c>
      <c r="C102" s="2">
        <f t="shared" si="18"/>
        <v>1</v>
      </c>
      <c r="D102" s="2">
        <f t="shared" si="19"/>
        <v>6</v>
      </c>
      <c r="E102" s="16">
        <f t="shared" si="16"/>
        <v>41666</v>
      </c>
      <c r="F102" s="16">
        <f>Время[[#This Row],[ПоНеделям]]+6</f>
        <v>41672</v>
      </c>
      <c r="G102" s="16">
        <f>Время[[#This Row],[ПоНеделям]]+7</f>
        <v>41673</v>
      </c>
      <c r="H102" s="16" t="str">
        <f>TEXT(DAY(Время[[#This Row],[ПоНеделям]]), "00")&amp;"-"&amp;TEXT(Время[[#This Row],[ПоНеделямПлюс]], "ДД.ММ.ГГГГ")</f>
        <v>27-02.02.2014</v>
      </c>
      <c r="I102" s="16">
        <f>Время[[#This Row],[ПоНеделям]]-6</f>
        <v>41660</v>
      </c>
    </row>
    <row r="103" spans="1:9" x14ac:dyDescent="0.25">
      <c r="A103" s="16">
        <v>41671</v>
      </c>
      <c r="B103" s="2">
        <f t="shared" si="17"/>
        <v>2014</v>
      </c>
      <c r="C103" s="2">
        <f t="shared" si="18"/>
        <v>2</v>
      </c>
      <c r="D103" s="2">
        <f t="shared" si="19"/>
        <v>7</v>
      </c>
      <c r="E103" s="16">
        <f t="shared" si="16"/>
        <v>41666</v>
      </c>
      <c r="F103" s="16">
        <f>Время[[#This Row],[ПоНеделям]]+6</f>
        <v>41672</v>
      </c>
      <c r="G103" s="16">
        <f>Время[[#This Row],[ПоНеделям]]+7</f>
        <v>41673</v>
      </c>
      <c r="H103" s="16" t="str">
        <f>TEXT(DAY(Время[[#This Row],[ПоНеделям]]), "00")&amp;"-"&amp;TEXT(Время[[#This Row],[ПоНеделямПлюс]], "ДД.ММ.ГГГГ")</f>
        <v>27-02.02.2014</v>
      </c>
      <c r="I103" s="16">
        <f>Время[[#This Row],[ПоНеделям]]-6</f>
        <v>41660</v>
      </c>
    </row>
    <row r="104" spans="1:9" x14ac:dyDescent="0.25">
      <c r="A104" s="16">
        <v>41672</v>
      </c>
      <c r="B104" s="2">
        <f t="shared" si="17"/>
        <v>2014</v>
      </c>
      <c r="C104" s="2">
        <f t="shared" si="18"/>
        <v>2</v>
      </c>
      <c r="D104" s="2">
        <f t="shared" si="19"/>
        <v>1</v>
      </c>
      <c r="E104" s="16">
        <f t="shared" si="16"/>
        <v>41666</v>
      </c>
      <c r="F104" s="16">
        <f>Время[[#This Row],[ПоНеделям]]+6</f>
        <v>41672</v>
      </c>
      <c r="G104" s="16">
        <f>Время[[#This Row],[ПоНеделям]]+7</f>
        <v>41673</v>
      </c>
      <c r="H104" s="16" t="str">
        <f>TEXT(DAY(Время[[#This Row],[ПоНеделям]]), "00")&amp;"-"&amp;TEXT(Время[[#This Row],[ПоНеделямПлюс]], "ДД.ММ.ГГГГ")</f>
        <v>27-02.02.2014</v>
      </c>
      <c r="I104" s="16">
        <f>Время[[#This Row],[ПоНеделям]]-6</f>
        <v>41660</v>
      </c>
    </row>
    <row r="105" spans="1:9" x14ac:dyDescent="0.25">
      <c r="A105" s="16">
        <v>41673</v>
      </c>
      <c r="B105" s="2">
        <f t="shared" si="17"/>
        <v>2014</v>
      </c>
      <c r="C105" s="2">
        <f t="shared" si="18"/>
        <v>2</v>
      </c>
      <c r="D105" s="2">
        <f t="shared" si="19"/>
        <v>2</v>
      </c>
      <c r="E105" s="16">
        <f t="shared" si="16"/>
        <v>41673</v>
      </c>
      <c r="F105" s="16">
        <f>Время[[#This Row],[ПоНеделям]]+6</f>
        <v>41679</v>
      </c>
      <c r="G105" s="16">
        <f>Время[[#This Row],[ПоНеделям]]+7</f>
        <v>41680</v>
      </c>
      <c r="H105" s="16" t="str">
        <f>TEXT(DAY(Время[[#This Row],[ПоНеделям]]), "00")&amp;"-"&amp;TEXT(Время[[#This Row],[ПоНеделямПлюс]], "ДД.ММ.ГГГГ")</f>
        <v>03-09.02.2014</v>
      </c>
      <c r="I105" s="16">
        <f>Время[[#This Row],[ПоНеделям]]-6</f>
        <v>41667</v>
      </c>
    </row>
    <row r="106" spans="1:9" x14ac:dyDescent="0.25">
      <c r="A106" s="16">
        <v>41674</v>
      </c>
      <c r="B106" s="2">
        <f t="shared" si="17"/>
        <v>2014</v>
      </c>
      <c r="C106" s="2">
        <f t="shared" si="18"/>
        <v>2</v>
      </c>
      <c r="D106" s="2">
        <f t="shared" si="19"/>
        <v>3</v>
      </c>
      <c r="E106" s="16">
        <f t="shared" si="16"/>
        <v>41673</v>
      </c>
      <c r="F106" s="16">
        <f>Время[[#This Row],[ПоНеделям]]+6</f>
        <v>41679</v>
      </c>
      <c r="G106" s="16">
        <f>Время[[#This Row],[ПоНеделям]]+7</f>
        <v>41680</v>
      </c>
      <c r="H106" s="16" t="str">
        <f>TEXT(DAY(Время[[#This Row],[ПоНеделям]]), "00")&amp;"-"&amp;TEXT(Время[[#This Row],[ПоНеделямПлюс]], "ДД.ММ.ГГГГ")</f>
        <v>03-09.02.2014</v>
      </c>
      <c r="I106" s="16">
        <f>Время[[#This Row],[ПоНеделям]]-6</f>
        <v>41667</v>
      </c>
    </row>
    <row r="107" spans="1:9" x14ac:dyDescent="0.25">
      <c r="A107" s="16">
        <v>41675</v>
      </c>
      <c r="B107" s="2">
        <f t="shared" si="17"/>
        <v>2014</v>
      </c>
      <c r="C107" s="2">
        <f t="shared" si="18"/>
        <v>2</v>
      </c>
      <c r="D107" s="2">
        <f t="shared" si="19"/>
        <v>4</v>
      </c>
      <c r="E107" s="16">
        <f t="shared" si="16"/>
        <v>41673</v>
      </c>
      <c r="F107" s="16">
        <f>Время[[#This Row],[ПоНеделям]]+6</f>
        <v>41679</v>
      </c>
      <c r="G107" s="16">
        <f>Время[[#This Row],[ПоНеделям]]+7</f>
        <v>41680</v>
      </c>
      <c r="H107" s="16" t="str">
        <f>TEXT(DAY(Время[[#This Row],[ПоНеделям]]), "00")&amp;"-"&amp;TEXT(Время[[#This Row],[ПоНеделямПлюс]], "ДД.ММ.ГГГГ")</f>
        <v>03-09.02.2014</v>
      </c>
      <c r="I107" s="16">
        <f>Время[[#This Row],[ПоНеделям]]-6</f>
        <v>41667</v>
      </c>
    </row>
    <row r="108" spans="1:9" x14ac:dyDescent="0.25">
      <c r="A108" s="16">
        <v>41676</v>
      </c>
      <c r="B108" s="2">
        <f t="shared" si="17"/>
        <v>2014</v>
      </c>
      <c r="C108" s="2">
        <f t="shared" si="18"/>
        <v>2</v>
      </c>
      <c r="D108" s="2">
        <f t="shared" si="19"/>
        <v>5</v>
      </c>
      <c r="E108" s="16">
        <f t="shared" si="16"/>
        <v>41673</v>
      </c>
      <c r="F108" s="16">
        <f>Время[[#This Row],[ПоНеделям]]+6</f>
        <v>41679</v>
      </c>
      <c r="G108" s="16">
        <f>Время[[#This Row],[ПоНеделям]]+7</f>
        <v>41680</v>
      </c>
      <c r="H108" s="16" t="str">
        <f>TEXT(DAY(Время[[#This Row],[ПоНеделям]]), "00")&amp;"-"&amp;TEXT(Время[[#This Row],[ПоНеделямПлюс]], "ДД.ММ.ГГГГ")</f>
        <v>03-09.02.2014</v>
      </c>
      <c r="I108" s="16">
        <f>Время[[#This Row],[ПоНеделям]]-6</f>
        <v>41667</v>
      </c>
    </row>
    <row r="109" spans="1:9" x14ac:dyDescent="0.25">
      <c r="A109" s="16">
        <v>41677</v>
      </c>
      <c r="B109" s="2">
        <f t="shared" si="17"/>
        <v>2014</v>
      </c>
      <c r="C109" s="2">
        <f t="shared" si="18"/>
        <v>2</v>
      </c>
      <c r="D109" s="2">
        <f t="shared" si="19"/>
        <v>6</v>
      </c>
      <c r="E109" s="16">
        <f t="shared" si="16"/>
        <v>41673</v>
      </c>
      <c r="F109" s="16">
        <f>Время[[#This Row],[ПоНеделям]]+6</f>
        <v>41679</v>
      </c>
      <c r="G109" s="16">
        <f>Время[[#This Row],[ПоНеделям]]+7</f>
        <v>41680</v>
      </c>
      <c r="H109" s="16" t="str">
        <f>TEXT(DAY(Время[[#This Row],[ПоНеделям]]), "00")&amp;"-"&amp;TEXT(Время[[#This Row],[ПоНеделямПлюс]], "ДД.ММ.ГГГГ")</f>
        <v>03-09.02.2014</v>
      </c>
      <c r="I109" s="16">
        <f>Время[[#This Row],[ПоНеделям]]-6</f>
        <v>41667</v>
      </c>
    </row>
    <row r="110" spans="1:9" x14ac:dyDescent="0.25">
      <c r="A110" s="16">
        <v>41678</v>
      </c>
      <c r="B110" s="2">
        <f t="shared" si="17"/>
        <v>2014</v>
      </c>
      <c r="C110" s="2">
        <f t="shared" si="18"/>
        <v>2</v>
      </c>
      <c r="D110" s="2">
        <f t="shared" si="19"/>
        <v>7</v>
      </c>
      <c r="E110" s="16">
        <f t="shared" si="16"/>
        <v>41673</v>
      </c>
      <c r="F110" s="16">
        <f>Время[[#This Row],[ПоНеделям]]+6</f>
        <v>41679</v>
      </c>
      <c r="G110" s="16">
        <f>Время[[#This Row],[ПоНеделям]]+7</f>
        <v>41680</v>
      </c>
      <c r="H110" s="16" t="str">
        <f>TEXT(DAY(Время[[#This Row],[ПоНеделям]]), "00")&amp;"-"&amp;TEXT(Время[[#This Row],[ПоНеделямПлюс]], "ДД.ММ.ГГГГ")</f>
        <v>03-09.02.2014</v>
      </c>
      <c r="I110" s="16">
        <f>Время[[#This Row],[ПоНеделям]]-6</f>
        <v>41667</v>
      </c>
    </row>
    <row r="111" spans="1:9" x14ac:dyDescent="0.25">
      <c r="A111" s="16">
        <v>41679</v>
      </c>
      <c r="B111" s="2">
        <f t="shared" si="17"/>
        <v>2014</v>
      </c>
      <c r="C111" s="2">
        <f t="shared" si="18"/>
        <v>2</v>
      </c>
      <c r="D111" s="2">
        <f t="shared" si="19"/>
        <v>1</v>
      </c>
      <c r="E111" s="16">
        <f t="shared" si="16"/>
        <v>41673</v>
      </c>
      <c r="F111" s="16">
        <f>Время[[#This Row],[ПоНеделям]]+6</f>
        <v>41679</v>
      </c>
      <c r="G111" s="16">
        <f>Время[[#This Row],[ПоНеделям]]+7</f>
        <v>41680</v>
      </c>
      <c r="H111" s="16" t="str">
        <f>TEXT(DAY(Время[[#This Row],[ПоНеделям]]), "00")&amp;"-"&amp;TEXT(Время[[#This Row],[ПоНеделямПлюс]], "ДД.ММ.ГГГГ")</f>
        <v>03-09.02.2014</v>
      </c>
      <c r="I111" s="16">
        <f>Время[[#This Row],[ПоНеделям]]-6</f>
        <v>41667</v>
      </c>
    </row>
    <row r="112" spans="1:9" x14ac:dyDescent="0.25">
      <c r="A112" s="16">
        <v>41680</v>
      </c>
      <c r="B112" s="2">
        <f t="shared" si="17"/>
        <v>2014</v>
      </c>
      <c r="C112" s="2">
        <f t="shared" si="18"/>
        <v>2</v>
      </c>
      <c r="D112" s="2">
        <f t="shared" si="19"/>
        <v>2</v>
      </c>
      <c r="E112" s="16">
        <f t="shared" si="16"/>
        <v>41680</v>
      </c>
      <c r="F112" s="16">
        <f>Время[[#This Row],[ПоНеделям]]+6</f>
        <v>41686</v>
      </c>
      <c r="G112" s="16">
        <f>Время[[#This Row],[ПоНеделям]]+7</f>
        <v>41687</v>
      </c>
      <c r="H112" s="16" t="str">
        <f>TEXT(DAY(Время[[#This Row],[ПоНеделям]]), "00")&amp;"-"&amp;TEXT(Время[[#This Row],[ПоНеделямПлюс]], "ДД.ММ.ГГГГ")</f>
        <v>10-16.02.2014</v>
      </c>
      <c r="I112" s="16">
        <f>Время[[#This Row],[ПоНеделям]]-6</f>
        <v>41674</v>
      </c>
    </row>
    <row r="113" spans="1:9" x14ac:dyDescent="0.25">
      <c r="A113" s="16">
        <v>41681</v>
      </c>
      <c r="B113" s="2">
        <f t="shared" si="17"/>
        <v>2014</v>
      </c>
      <c r="C113" s="2">
        <f t="shared" si="18"/>
        <v>2</v>
      </c>
      <c r="D113" s="2">
        <f t="shared" si="19"/>
        <v>3</v>
      </c>
      <c r="E113" s="16">
        <f t="shared" si="16"/>
        <v>41680</v>
      </c>
      <c r="F113" s="16">
        <f>Время[[#This Row],[ПоНеделям]]+6</f>
        <v>41686</v>
      </c>
      <c r="G113" s="16">
        <f>Время[[#This Row],[ПоНеделям]]+7</f>
        <v>41687</v>
      </c>
      <c r="H113" s="16" t="str">
        <f>TEXT(DAY(Время[[#This Row],[ПоНеделям]]), "00")&amp;"-"&amp;TEXT(Время[[#This Row],[ПоНеделямПлюс]], "ДД.ММ.ГГГГ")</f>
        <v>10-16.02.2014</v>
      </c>
      <c r="I113" s="16">
        <f>Время[[#This Row],[ПоНеделям]]-6</f>
        <v>41674</v>
      </c>
    </row>
    <row r="114" spans="1:9" x14ac:dyDescent="0.25">
      <c r="A114" s="16">
        <v>41682</v>
      </c>
      <c r="B114" s="2">
        <f t="shared" si="17"/>
        <v>2014</v>
      </c>
      <c r="C114" s="2">
        <f t="shared" si="18"/>
        <v>2</v>
      </c>
      <c r="D114" s="2">
        <f t="shared" si="19"/>
        <v>4</v>
      </c>
      <c r="E114" s="16">
        <f t="shared" si="16"/>
        <v>41680</v>
      </c>
      <c r="F114" s="16">
        <f>Время[[#This Row],[ПоНеделям]]+6</f>
        <v>41686</v>
      </c>
      <c r="G114" s="16">
        <f>Время[[#This Row],[ПоНеделям]]+7</f>
        <v>41687</v>
      </c>
      <c r="H114" s="16" t="str">
        <f>TEXT(DAY(Время[[#This Row],[ПоНеделям]]), "00")&amp;"-"&amp;TEXT(Время[[#This Row],[ПоНеделямПлюс]], "ДД.ММ.ГГГГ")</f>
        <v>10-16.02.2014</v>
      </c>
      <c r="I114" s="16">
        <f>Время[[#This Row],[ПоНеделям]]-6</f>
        <v>41674</v>
      </c>
    </row>
    <row r="115" spans="1:9" x14ac:dyDescent="0.25">
      <c r="A115" s="16">
        <v>41683</v>
      </c>
      <c r="B115" s="2">
        <f t="shared" si="17"/>
        <v>2014</v>
      </c>
      <c r="C115" s="2">
        <f t="shared" si="18"/>
        <v>2</v>
      </c>
      <c r="D115" s="2">
        <f t="shared" si="19"/>
        <v>5</v>
      </c>
      <c r="E115" s="16">
        <f t="shared" si="16"/>
        <v>41680</v>
      </c>
      <c r="F115" s="16">
        <f>Время[[#This Row],[ПоНеделям]]+6</f>
        <v>41686</v>
      </c>
      <c r="G115" s="16">
        <f>Время[[#This Row],[ПоНеделям]]+7</f>
        <v>41687</v>
      </c>
      <c r="H115" s="16" t="str">
        <f>TEXT(DAY(Время[[#This Row],[ПоНеделям]]), "00")&amp;"-"&amp;TEXT(Время[[#This Row],[ПоНеделямПлюс]], "ДД.ММ.ГГГГ")</f>
        <v>10-16.02.2014</v>
      </c>
      <c r="I115" s="16">
        <f>Время[[#This Row],[ПоНеделям]]-6</f>
        <v>41674</v>
      </c>
    </row>
    <row r="116" spans="1:9" x14ac:dyDescent="0.25">
      <c r="A116" s="16">
        <v>41684</v>
      </c>
      <c r="B116" s="2">
        <f t="shared" si="17"/>
        <v>2014</v>
      </c>
      <c r="C116" s="2">
        <f t="shared" si="18"/>
        <v>2</v>
      </c>
      <c r="D116" s="2">
        <f t="shared" si="19"/>
        <v>6</v>
      </c>
      <c r="E116" s="16">
        <f t="shared" si="16"/>
        <v>41680</v>
      </c>
      <c r="F116" s="16">
        <f>Время[[#This Row],[ПоНеделям]]+6</f>
        <v>41686</v>
      </c>
      <c r="G116" s="16">
        <f>Время[[#This Row],[ПоНеделям]]+7</f>
        <v>41687</v>
      </c>
      <c r="H116" s="16" t="str">
        <f>TEXT(DAY(Время[[#This Row],[ПоНеделям]]), "00")&amp;"-"&amp;TEXT(Время[[#This Row],[ПоНеделямПлюс]], "ДД.ММ.ГГГГ")</f>
        <v>10-16.02.2014</v>
      </c>
      <c r="I116" s="16">
        <f>Время[[#This Row],[ПоНеделям]]-6</f>
        <v>41674</v>
      </c>
    </row>
    <row r="117" spans="1:9" x14ac:dyDescent="0.25">
      <c r="A117" s="16">
        <v>41685</v>
      </c>
      <c r="B117" s="2">
        <f t="shared" si="17"/>
        <v>2014</v>
      </c>
      <c r="C117" s="2">
        <f t="shared" si="18"/>
        <v>2</v>
      </c>
      <c r="D117" s="2">
        <f t="shared" si="19"/>
        <v>7</v>
      </c>
      <c r="E117" s="16">
        <f t="shared" si="16"/>
        <v>41680</v>
      </c>
      <c r="F117" s="16">
        <f>Время[[#This Row],[ПоНеделям]]+6</f>
        <v>41686</v>
      </c>
      <c r="G117" s="16">
        <f>Время[[#This Row],[ПоНеделям]]+7</f>
        <v>41687</v>
      </c>
      <c r="H117" s="16" t="str">
        <f>TEXT(DAY(Время[[#This Row],[ПоНеделям]]), "00")&amp;"-"&amp;TEXT(Время[[#This Row],[ПоНеделямПлюс]], "ДД.ММ.ГГГГ")</f>
        <v>10-16.02.2014</v>
      </c>
      <c r="I117" s="16">
        <f>Время[[#This Row],[ПоНеделям]]-6</f>
        <v>41674</v>
      </c>
    </row>
    <row r="118" spans="1:9" x14ac:dyDescent="0.25">
      <c r="A118" s="16">
        <v>41686</v>
      </c>
      <c r="B118" s="2">
        <f t="shared" si="17"/>
        <v>2014</v>
      </c>
      <c r="C118" s="2">
        <f t="shared" si="18"/>
        <v>2</v>
      </c>
      <c r="D118" s="2">
        <f t="shared" si="19"/>
        <v>1</v>
      </c>
      <c r="E118" s="16">
        <f t="shared" si="16"/>
        <v>41680</v>
      </c>
      <c r="F118" s="16">
        <f>Время[[#This Row],[ПоНеделям]]+6</f>
        <v>41686</v>
      </c>
      <c r="G118" s="16">
        <f>Время[[#This Row],[ПоНеделям]]+7</f>
        <v>41687</v>
      </c>
      <c r="H118" s="16" t="str">
        <f>TEXT(DAY(Время[[#This Row],[ПоНеделям]]), "00")&amp;"-"&amp;TEXT(Время[[#This Row],[ПоНеделямПлюс]], "ДД.ММ.ГГГГ")</f>
        <v>10-16.02.2014</v>
      </c>
      <c r="I118" s="16">
        <f>Время[[#This Row],[ПоНеделям]]-6</f>
        <v>41674</v>
      </c>
    </row>
    <row r="119" spans="1:9" x14ac:dyDescent="0.25">
      <c r="A119" s="16">
        <v>41687</v>
      </c>
      <c r="B119" s="2">
        <f t="shared" si="17"/>
        <v>2014</v>
      </c>
      <c r="C119" s="2">
        <f t="shared" si="18"/>
        <v>2</v>
      </c>
      <c r="D119" s="2">
        <f t="shared" si="19"/>
        <v>2</v>
      </c>
      <c r="E119" s="16">
        <f t="shared" si="16"/>
        <v>41687</v>
      </c>
      <c r="F119" s="16">
        <f>Время[[#This Row],[ПоНеделям]]+6</f>
        <v>41693</v>
      </c>
      <c r="G119" s="16">
        <f>Время[[#This Row],[ПоНеделям]]+7</f>
        <v>41694</v>
      </c>
      <c r="H119" s="16" t="str">
        <f>TEXT(DAY(Время[[#This Row],[ПоНеделям]]), "00")&amp;"-"&amp;TEXT(Время[[#This Row],[ПоНеделямПлюс]], "ДД.ММ.ГГГГ")</f>
        <v>17-23.02.2014</v>
      </c>
      <c r="I119" s="16">
        <f>Время[[#This Row],[ПоНеделям]]-6</f>
        <v>41681</v>
      </c>
    </row>
    <row r="120" spans="1:9" x14ac:dyDescent="0.25">
      <c r="A120" s="16">
        <v>41688</v>
      </c>
      <c r="B120" s="2">
        <f t="shared" si="17"/>
        <v>2014</v>
      </c>
      <c r="C120" s="2">
        <f t="shared" si="18"/>
        <v>2</v>
      </c>
      <c r="D120" s="2">
        <f t="shared" si="19"/>
        <v>3</v>
      </c>
      <c r="E120" s="16">
        <f t="shared" si="16"/>
        <v>41687</v>
      </c>
      <c r="F120" s="16">
        <f>Время[[#This Row],[ПоНеделям]]+6</f>
        <v>41693</v>
      </c>
      <c r="G120" s="16">
        <f>Время[[#This Row],[ПоНеделям]]+7</f>
        <v>41694</v>
      </c>
      <c r="H120" s="16" t="str">
        <f>TEXT(DAY(Время[[#This Row],[ПоНеделям]]), "00")&amp;"-"&amp;TEXT(Время[[#This Row],[ПоНеделямПлюс]], "ДД.ММ.ГГГГ")</f>
        <v>17-23.02.2014</v>
      </c>
      <c r="I120" s="16">
        <f>Время[[#This Row],[ПоНеделям]]-6</f>
        <v>41681</v>
      </c>
    </row>
    <row r="121" spans="1:9" x14ac:dyDescent="0.25">
      <c r="A121" s="16">
        <v>41689</v>
      </c>
      <c r="B121" s="2">
        <f t="shared" si="17"/>
        <v>2014</v>
      </c>
      <c r="C121" s="2">
        <f t="shared" si="18"/>
        <v>2</v>
      </c>
      <c r="D121" s="2">
        <f t="shared" si="19"/>
        <v>4</v>
      </c>
      <c r="E121" s="16">
        <f t="shared" si="16"/>
        <v>41687</v>
      </c>
      <c r="F121" s="16">
        <f>Время[[#This Row],[ПоНеделям]]+6</f>
        <v>41693</v>
      </c>
      <c r="G121" s="16">
        <f>Время[[#This Row],[ПоНеделям]]+7</f>
        <v>41694</v>
      </c>
      <c r="H121" s="16" t="str">
        <f>TEXT(DAY(Время[[#This Row],[ПоНеделям]]), "00")&amp;"-"&amp;TEXT(Время[[#This Row],[ПоНеделямПлюс]], "ДД.ММ.ГГГГ")</f>
        <v>17-23.02.2014</v>
      </c>
      <c r="I121" s="16">
        <f>Время[[#This Row],[ПоНеделям]]-6</f>
        <v>41681</v>
      </c>
    </row>
    <row r="122" spans="1:9" x14ac:dyDescent="0.25">
      <c r="A122" s="16">
        <v>41690</v>
      </c>
      <c r="B122" s="2">
        <f t="shared" si="17"/>
        <v>2014</v>
      </c>
      <c r="C122" s="2">
        <f t="shared" si="18"/>
        <v>2</v>
      </c>
      <c r="D122" s="2">
        <f t="shared" si="19"/>
        <v>5</v>
      </c>
      <c r="E122" s="16">
        <f t="shared" si="16"/>
        <v>41687</v>
      </c>
      <c r="F122" s="16">
        <f>Время[[#This Row],[ПоНеделям]]+6</f>
        <v>41693</v>
      </c>
      <c r="G122" s="16">
        <f>Время[[#This Row],[ПоНеделям]]+7</f>
        <v>41694</v>
      </c>
      <c r="H122" s="16" t="str">
        <f>TEXT(DAY(Время[[#This Row],[ПоНеделям]]), "00")&amp;"-"&amp;TEXT(Время[[#This Row],[ПоНеделямПлюс]], "ДД.ММ.ГГГГ")</f>
        <v>17-23.02.2014</v>
      </c>
      <c r="I122" s="16">
        <f>Время[[#This Row],[ПоНеделям]]-6</f>
        <v>41681</v>
      </c>
    </row>
    <row r="123" spans="1:9" x14ac:dyDescent="0.25">
      <c r="A123" s="16">
        <v>41691</v>
      </c>
      <c r="B123" s="2">
        <f t="shared" si="17"/>
        <v>2014</v>
      </c>
      <c r="C123" s="2">
        <f t="shared" si="18"/>
        <v>2</v>
      </c>
      <c r="D123" s="2">
        <f t="shared" si="19"/>
        <v>6</v>
      </c>
      <c r="E123" s="16">
        <f t="shared" si="16"/>
        <v>41687</v>
      </c>
      <c r="F123" s="16">
        <f>Время[[#This Row],[ПоНеделям]]+6</f>
        <v>41693</v>
      </c>
      <c r="G123" s="16">
        <f>Время[[#This Row],[ПоНеделям]]+7</f>
        <v>41694</v>
      </c>
      <c r="H123" s="16" t="str">
        <f>TEXT(DAY(Время[[#This Row],[ПоНеделям]]), "00")&amp;"-"&amp;TEXT(Время[[#This Row],[ПоНеделямПлюс]], "ДД.ММ.ГГГГ")</f>
        <v>17-23.02.2014</v>
      </c>
      <c r="I123" s="16">
        <f>Время[[#This Row],[ПоНеделям]]-6</f>
        <v>41681</v>
      </c>
    </row>
    <row r="124" spans="1:9" x14ac:dyDescent="0.25">
      <c r="A124" s="16">
        <v>41692</v>
      </c>
      <c r="B124" s="2">
        <f t="shared" si="17"/>
        <v>2014</v>
      </c>
      <c r="C124" s="2">
        <f t="shared" si="18"/>
        <v>2</v>
      </c>
      <c r="D124" s="2">
        <f t="shared" si="19"/>
        <v>7</v>
      </c>
      <c r="E124" s="16">
        <f t="shared" si="16"/>
        <v>41687</v>
      </c>
      <c r="F124" s="16">
        <f>Время[[#This Row],[ПоНеделям]]+6</f>
        <v>41693</v>
      </c>
      <c r="G124" s="16">
        <f>Время[[#This Row],[ПоНеделям]]+7</f>
        <v>41694</v>
      </c>
      <c r="H124" s="16" t="str">
        <f>TEXT(DAY(Время[[#This Row],[ПоНеделям]]), "00")&amp;"-"&amp;TEXT(Время[[#This Row],[ПоНеделямПлюс]], "ДД.ММ.ГГГГ")</f>
        <v>17-23.02.2014</v>
      </c>
      <c r="I124" s="16">
        <f>Время[[#This Row],[ПоНеделям]]-6</f>
        <v>41681</v>
      </c>
    </row>
    <row r="125" spans="1:9" x14ac:dyDescent="0.25">
      <c r="A125" s="16">
        <v>41693</v>
      </c>
      <c r="B125" s="2">
        <f t="shared" si="17"/>
        <v>2014</v>
      </c>
      <c r="C125" s="2">
        <f t="shared" si="18"/>
        <v>2</v>
      </c>
      <c r="D125" s="2">
        <f t="shared" si="19"/>
        <v>1</v>
      </c>
      <c r="E125" s="16">
        <f t="shared" si="16"/>
        <v>41687</v>
      </c>
      <c r="F125" s="16">
        <f>Время[[#This Row],[ПоНеделям]]+6</f>
        <v>41693</v>
      </c>
      <c r="G125" s="16">
        <f>Время[[#This Row],[ПоНеделям]]+7</f>
        <v>41694</v>
      </c>
      <c r="H125" s="16" t="str">
        <f>TEXT(DAY(Время[[#This Row],[ПоНеделям]]), "00")&amp;"-"&amp;TEXT(Время[[#This Row],[ПоНеделямПлюс]], "ДД.ММ.ГГГГ")</f>
        <v>17-23.02.2014</v>
      </c>
      <c r="I125" s="16">
        <f>Время[[#This Row],[ПоНеделям]]-6</f>
        <v>41681</v>
      </c>
    </row>
    <row r="126" spans="1:9" x14ac:dyDescent="0.25">
      <c r="A126" s="16">
        <v>41694</v>
      </c>
      <c r="B126" s="2">
        <f t="shared" si="17"/>
        <v>2014</v>
      </c>
      <c r="C126" s="2">
        <f t="shared" si="18"/>
        <v>2</v>
      </c>
      <c r="D126" s="2">
        <f t="shared" si="19"/>
        <v>2</v>
      </c>
      <c r="E126" s="16">
        <f t="shared" si="16"/>
        <v>41694</v>
      </c>
      <c r="F126" s="16">
        <f>Время[[#This Row],[ПоНеделям]]+6</f>
        <v>41700</v>
      </c>
      <c r="G126" s="16">
        <f>Время[[#This Row],[ПоНеделям]]+7</f>
        <v>41701</v>
      </c>
      <c r="H126" s="16" t="str">
        <f>TEXT(DAY(Время[[#This Row],[ПоНеделям]]), "00")&amp;"-"&amp;TEXT(Время[[#This Row],[ПоНеделямПлюс]], "ДД.ММ.ГГГГ")</f>
        <v>24-02.03.2014</v>
      </c>
      <c r="I126" s="16">
        <f>Время[[#This Row],[ПоНеделям]]-6</f>
        <v>41688</v>
      </c>
    </row>
    <row r="127" spans="1:9" x14ac:dyDescent="0.25">
      <c r="A127" s="16">
        <v>41695</v>
      </c>
      <c r="B127" s="2">
        <f t="shared" si="17"/>
        <v>2014</v>
      </c>
      <c r="C127" s="2">
        <f t="shared" si="18"/>
        <v>2</v>
      </c>
      <c r="D127" s="2">
        <f t="shared" si="19"/>
        <v>3</v>
      </c>
      <c r="E127" s="16">
        <f t="shared" si="16"/>
        <v>41694</v>
      </c>
      <c r="F127" s="16">
        <f>Время[[#This Row],[ПоНеделям]]+6</f>
        <v>41700</v>
      </c>
      <c r="G127" s="16">
        <f>Время[[#This Row],[ПоНеделям]]+7</f>
        <v>41701</v>
      </c>
      <c r="H127" s="16" t="str">
        <f>TEXT(DAY(Время[[#This Row],[ПоНеделям]]), "00")&amp;"-"&amp;TEXT(Время[[#This Row],[ПоНеделямПлюс]], "ДД.ММ.ГГГГ")</f>
        <v>24-02.03.2014</v>
      </c>
      <c r="I127" s="16">
        <f>Время[[#This Row],[ПоНеделям]]-6</f>
        <v>41688</v>
      </c>
    </row>
    <row r="128" spans="1:9" x14ac:dyDescent="0.25">
      <c r="A128" s="16">
        <v>41696</v>
      </c>
      <c r="B128" s="2">
        <f t="shared" si="17"/>
        <v>2014</v>
      </c>
      <c r="C128" s="2">
        <f t="shared" si="18"/>
        <v>2</v>
      </c>
      <c r="D128" s="2">
        <f t="shared" si="19"/>
        <v>4</v>
      </c>
      <c r="E128" s="16">
        <f t="shared" si="16"/>
        <v>41694</v>
      </c>
      <c r="F128" s="16">
        <f>Время[[#This Row],[ПоНеделям]]+6</f>
        <v>41700</v>
      </c>
      <c r="G128" s="16">
        <f>Время[[#This Row],[ПоНеделям]]+7</f>
        <v>41701</v>
      </c>
      <c r="H128" s="16" t="str">
        <f>TEXT(DAY(Время[[#This Row],[ПоНеделям]]), "00")&amp;"-"&amp;TEXT(Время[[#This Row],[ПоНеделямПлюс]], "ДД.ММ.ГГГГ")</f>
        <v>24-02.03.2014</v>
      </c>
      <c r="I128" s="16">
        <f>Время[[#This Row],[ПоНеделям]]-6</f>
        <v>41688</v>
      </c>
    </row>
    <row r="129" spans="1:9" x14ac:dyDescent="0.25">
      <c r="A129" s="16">
        <v>41697</v>
      </c>
      <c r="B129" s="2">
        <f t="shared" si="17"/>
        <v>2014</v>
      </c>
      <c r="C129" s="2">
        <f t="shared" si="18"/>
        <v>2</v>
      </c>
      <c r="D129" s="2">
        <f t="shared" si="19"/>
        <v>5</v>
      </c>
      <c r="E129" s="16">
        <f t="shared" si="16"/>
        <v>41694</v>
      </c>
      <c r="F129" s="16">
        <f>Время[[#This Row],[ПоНеделям]]+6</f>
        <v>41700</v>
      </c>
      <c r="G129" s="16">
        <f>Время[[#This Row],[ПоНеделям]]+7</f>
        <v>41701</v>
      </c>
      <c r="H129" s="16" t="str">
        <f>TEXT(DAY(Время[[#This Row],[ПоНеделям]]), "00")&amp;"-"&amp;TEXT(Время[[#This Row],[ПоНеделямПлюс]], "ДД.ММ.ГГГГ")</f>
        <v>24-02.03.2014</v>
      </c>
      <c r="I129" s="16">
        <f>Время[[#This Row],[ПоНеделям]]-6</f>
        <v>41688</v>
      </c>
    </row>
    <row r="130" spans="1:9" x14ac:dyDescent="0.25">
      <c r="A130" s="16">
        <v>41698</v>
      </c>
      <c r="B130" s="2">
        <f t="shared" si="17"/>
        <v>2014</v>
      </c>
      <c r="C130" s="2">
        <f t="shared" si="18"/>
        <v>2</v>
      </c>
      <c r="D130" s="2">
        <f t="shared" si="19"/>
        <v>6</v>
      </c>
      <c r="E130" s="16">
        <f t="shared" ref="E130:E193" si="20">A130+(2-IF(D130=1,8,D130))</f>
        <v>41694</v>
      </c>
      <c r="F130" s="16">
        <f>Время[[#This Row],[ПоНеделям]]+6</f>
        <v>41700</v>
      </c>
      <c r="G130" s="16">
        <f>Время[[#This Row],[ПоНеделям]]+7</f>
        <v>41701</v>
      </c>
      <c r="H130" s="16" t="str">
        <f>TEXT(DAY(Время[[#This Row],[ПоНеделям]]), "00")&amp;"-"&amp;TEXT(Время[[#This Row],[ПоНеделямПлюс]], "ДД.ММ.ГГГГ")</f>
        <v>24-02.03.2014</v>
      </c>
      <c r="I130" s="16">
        <f>Время[[#This Row],[ПоНеделям]]-6</f>
        <v>41688</v>
      </c>
    </row>
    <row r="131" spans="1:9" x14ac:dyDescent="0.25">
      <c r="A131" s="16">
        <v>41699</v>
      </c>
      <c r="B131" s="2">
        <f t="shared" si="17"/>
        <v>2014</v>
      </c>
      <c r="C131" s="2">
        <f t="shared" si="18"/>
        <v>3</v>
      </c>
      <c r="D131" s="2">
        <f t="shared" si="19"/>
        <v>7</v>
      </c>
      <c r="E131" s="16">
        <f t="shared" si="20"/>
        <v>41694</v>
      </c>
      <c r="F131" s="16">
        <f>Время[[#This Row],[ПоНеделям]]+6</f>
        <v>41700</v>
      </c>
      <c r="G131" s="16">
        <f>Время[[#This Row],[ПоНеделям]]+7</f>
        <v>41701</v>
      </c>
      <c r="H131" s="16" t="str">
        <f>TEXT(DAY(Время[[#This Row],[ПоНеделям]]), "00")&amp;"-"&amp;TEXT(Время[[#This Row],[ПоНеделямПлюс]], "ДД.ММ.ГГГГ")</f>
        <v>24-02.03.2014</v>
      </c>
      <c r="I131" s="16">
        <f>Время[[#This Row],[ПоНеделям]]-6</f>
        <v>41688</v>
      </c>
    </row>
    <row r="132" spans="1:9" x14ac:dyDescent="0.25">
      <c r="A132" s="16">
        <v>41700</v>
      </c>
      <c r="B132" s="2">
        <f t="shared" si="17"/>
        <v>2014</v>
      </c>
      <c r="C132" s="2">
        <f t="shared" si="18"/>
        <v>3</v>
      </c>
      <c r="D132" s="2">
        <f t="shared" si="19"/>
        <v>1</v>
      </c>
      <c r="E132" s="16">
        <f t="shared" si="20"/>
        <v>41694</v>
      </c>
      <c r="F132" s="16">
        <f>Время[[#This Row],[ПоНеделям]]+6</f>
        <v>41700</v>
      </c>
      <c r="G132" s="16">
        <f>Время[[#This Row],[ПоНеделям]]+7</f>
        <v>41701</v>
      </c>
      <c r="H132" s="16" t="str">
        <f>TEXT(DAY(Время[[#This Row],[ПоНеделям]]), "00")&amp;"-"&amp;TEXT(Время[[#This Row],[ПоНеделямПлюс]], "ДД.ММ.ГГГГ")</f>
        <v>24-02.03.2014</v>
      </c>
      <c r="I132" s="16">
        <f>Время[[#This Row],[ПоНеделям]]-6</f>
        <v>41688</v>
      </c>
    </row>
    <row r="133" spans="1:9" x14ac:dyDescent="0.25">
      <c r="A133" s="16">
        <v>41701</v>
      </c>
      <c r="B133" s="2">
        <f t="shared" si="17"/>
        <v>2014</v>
      </c>
      <c r="C133" s="2">
        <f t="shared" si="18"/>
        <v>3</v>
      </c>
      <c r="D133" s="2">
        <f t="shared" si="19"/>
        <v>2</v>
      </c>
      <c r="E133" s="16">
        <f t="shared" si="20"/>
        <v>41701</v>
      </c>
      <c r="F133" s="16">
        <f>Время[[#This Row],[ПоНеделям]]+6</f>
        <v>41707</v>
      </c>
      <c r="G133" s="16">
        <f>Время[[#This Row],[ПоНеделям]]+7</f>
        <v>41708</v>
      </c>
      <c r="H133" s="16" t="str">
        <f>TEXT(DAY(Время[[#This Row],[ПоНеделям]]), "00")&amp;"-"&amp;TEXT(Время[[#This Row],[ПоНеделямПлюс]], "ДД.ММ.ГГГГ")</f>
        <v>03-09.03.2014</v>
      </c>
      <c r="I133" s="16">
        <f>Время[[#This Row],[ПоНеделям]]-6</f>
        <v>41695</v>
      </c>
    </row>
    <row r="134" spans="1:9" x14ac:dyDescent="0.25">
      <c r="A134" s="16">
        <v>41702</v>
      </c>
      <c r="B134" s="2">
        <f t="shared" si="17"/>
        <v>2014</v>
      </c>
      <c r="C134" s="2">
        <f t="shared" si="18"/>
        <v>3</v>
      </c>
      <c r="D134" s="2">
        <f t="shared" si="19"/>
        <v>3</v>
      </c>
      <c r="E134" s="16">
        <f t="shared" si="20"/>
        <v>41701</v>
      </c>
      <c r="F134" s="16">
        <f>Время[[#This Row],[ПоНеделям]]+6</f>
        <v>41707</v>
      </c>
      <c r="G134" s="16">
        <f>Время[[#This Row],[ПоНеделям]]+7</f>
        <v>41708</v>
      </c>
      <c r="H134" s="16" t="str">
        <f>TEXT(DAY(Время[[#This Row],[ПоНеделям]]), "00")&amp;"-"&amp;TEXT(Время[[#This Row],[ПоНеделямПлюс]], "ДД.ММ.ГГГГ")</f>
        <v>03-09.03.2014</v>
      </c>
      <c r="I134" s="16">
        <f>Время[[#This Row],[ПоНеделям]]-6</f>
        <v>41695</v>
      </c>
    </row>
    <row r="135" spans="1:9" x14ac:dyDescent="0.25">
      <c r="A135" s="16">
        <v>41703</v>
      </c>
      <c r="B135" s="2">
        <f t="shared" si="17"/>
        <v>2014</v>
      </c>
      <c r="C135" s="2">
        <f t="shared" si="18"/>
        <v>3</v>
      </c>
      <c r="D135" s="2">
        <f t="shared" si="19"/>
        <v>4</v>
      </c>
      <c r="E135" s="16">
        <f t="shared" si="20"/>
        <v>41701</v>
      </c>
      <c r="F135" s="16">
        <f>Время[[#This Row],[ПоНеделям]]+6</f>
        <v>41707</v>
      </c>
      <c r="G135" s="16">
        <f>Время[[#This Row],[ПоНеделям]]+7</f>
        <v>41708</v>
      </c>
      <c r="H135" s="16" t="str">
        <f>TEXT(DAY(Время[[#This Row],[ПоНеделям]]), "00")&amp;"-"&amp;TEXT(Время[[#This Row],[ПоНеделямПлюс]], "ДД.ММ.ГГГГ")</f>
        <v>03-09.03.2014</v>
      </c>
      <c r="I135" s="16">
        <f>Время[[#This Row],[ПоНеделям]]-6</f>
        <v>41695</v>
      </c>
    </row>
    <row r="136" spans="1:9" x14ac:dyDescent="0.25">
      <c r="A136" s="16">
        <v>41704</v>
      </c>
      <c r="B136" s="2">
        <f t="shared" si="17"/>
        <v>2014</v>
      </c>
      <c r="C136" s="2">
        <f t="shared" si="18"/>
        <v>3</v>
      </c>
      <c r="D136" s="2">
        <f t="shared" si="19"/>
        <v>5</v>
      </c>
      <c r="E136" s="16">
        <f t="shared" si="20"/>
        <v>41701</v>
      </c>
      <c r="F136" s="16">
        <f>Время[[#This Row],[ПоНеделям]]+6</f>
        <v>41707</v>
      </c>
      <c r="G136" s="16">
        <f>Время[[#This Row],[ПоНеделям]]+7</f>
        <v>41708</v>
      </c>
      <c r="H136" s="16" t="str">
        <f>TEXT(DAY(Время[[#This Row],[ПоНеделям]]), "00")&amp;"-"&amp;TEXT(Время[[#This Row],[ПоНеделямПлюс]], "ДД.ММ.ГГГГ")</f>
        <v>03-09.03.2014</v>
      </c>
      <c r="I136" s="16">
        <f>Время[[#This Row],[ПоНеделям]]-6</f>
        <v>41695</v>
      </c>
    </row>
    <row r="137" spans="1:9" x14ac:dyDescent="0.25">
      <c r="A137" s="16">
        <v>41705</v>
      </c>
      <c r="B137" s="2">
        <f t="shared" ref="B137:B200" si="21">YEAR(A137)</f>
        <v>2014</v>
      </c>
      <c r="C137" s="2">
        <f t="shared" ref="C137:C200" si="22">MONTH(A137)</f>
        <v>3</v>
      </c>
      <c r="D137" s="2">
        <f t="shared" ref="D137:D200" si="23">WEEKDAY(A137)</f>
        <v>6</v>
      </c>
      <c r="E137" s="16">
        <f t="shared" si="20"/>
        <v>41701</v>
      </c>
      <c r="F137" s="16">
        <f>Время[[#This Row],[ПоНеделям]]+6</f>
        <v>41707</v>
      </c>
      <c r="G137" s="16">
        <f>Время[[#This Row],[ПоНеделям]]+7</f>
        <v>41708</v>
      </c>
      <c r="H137" s="16" t="str">
        <f>TEXT(DAY(Время[[#This Row],[ПоНеделям]]), "00")&amp;"-"&amp;TEXT(Время[[#This Row],[ПоНеделямПлюс]], "ДД.ММ.ГГГГ")</f>
        <v>03-09.03.2014</v>
      </c>
      <c r="I137" s="16">
        <f>Время[[#This Row],[ПоНеделям]]-6</f>
        <v>41695</v>
      </c>
    </row>
    <row r="138" spans="1:9" x14ac:dyDescent="0.25">
      <c r="A138" s="16">
        <v>41706</v>
      </c>
      <c r="B138" s="2">
        <f t="shared" si="21"/>
        <v>2014</v>
      </c>
      <c r="C138" s="2">
        <f t="shared" si="22"/>
        <v>3</v>
      </c>
      <c r="D138" s="2">
        <f t="shared" si="23"/>
        <v>7</v>
      </c>
      <c r="E138" s="16">
        <f t="shared" si="20"/>
        <v>41701</v>
      </c>
      <c r="F138" s="16">
        <f>Время[[#This Row],[ПоНеделям]]+6</f>
        <v>41707</v>
      </c>
      <c r="G138" s="16">
        <f>Время[[#This Row],[ПоНеделям]]+7</f>
        <v>41708</v>
      </c>
      <c r="H138" s="16" t="str">
        <f>TEXT(DAY(Время[[#This Row],[ПоНеделям]]), "00")&amp;"-"&amp;TEXT(Время[[#This Row],[ПоНеделямПлюс]], "ДД.ММ.ГГГГ")</f>
        <v>03-09.03.2014</v>
      </c>
      <c r="I138" s="16">
        <f>Время[[#This Row],[ПоНеделям]]-6</f>
        <v>41695</v>
      </c>
    </row>
    <row r="139" spans="1:9" x14ac:dyDescent="0.25">
      <c r="A139" s="16">
        <v>41707</v>
      </c>
      <c r="B139" s="2">
        <f t="shared" si="21"/>
        <v>2014</v>
      </c>
      <c r="C139" s="2">
        <f t="shared" si="22"/>
        <v>3</v>
      </c>
      <c r="D139" s="2">
        <f t="shared" si="23"/>
        <v>1</v>
      </c>
      <c r="E139" s="16">
        <f t="shared" si="20"/>
        <v>41701</v>
      </c>
      <c r="F139" s="16">
        <f>Время[[#This Row],[ПоНеделям]]+6</f>
        <v>41707</v>
      </c>
      <c r="G139" s="16">
        <f>Время[[#This Row],[ПоНеделям]]+7</f>
        <v>41708</v>
      </c>
      <c r="H139" s="16" t="str">
        <f>TEXT(DAY(Время[[#This Row],[ПоНеделям]]), "00")&amp;"-"&amp;TEXT(Время[[#This Row],[ПоНеделямПлюс]], "ДД.ММ.ГГГГ")</f>
        <v>03-09.03.2014</v>
      </c>
      <c r="I139" s="16">
        <f>Время[[#This Row],[ПоНеделям]]-6</f>
        <v>41695</v>
      </c>
    </row>
    <row r="140" spans="1:9" x14ac:dyDescent="0.25">
      <c r="A140" s="16">
        <v>41708</v>
      </c>
      <c r="B140" s="2">
        <f t="shared" si="21"/>
        <v>2014</v>
      </c>
      <c r="C140" s="2">
        <f t="shared" si="22"/>
        <v>3</v>
      </c>
      <c r="D140" s="2">
        <f t="shared" si="23"/>
        <v>2</v>
      </c>
      <c r="E140" s="16">
        <f t="shared" si="20"/>
        <v>41708</v>
      </c>
      <c r="F140" s="16">
        <f>Время[[#This Row],[ПоНеделям]]+6</f>
        <v>41714</v>
      </c>
      <c r="G140" s="16">
        <f>Время[[#This Row],[ПоНеделям]]+7</f>
        <v>41715</v>
      </c>
      <c r="H140" s="16" t="str">
        <f>TEXT(DAY(Время[[#This Row],[ПоНеделям]]), "00")&amp;"-"&amp;TEXT(Время[[#This Row],[ПоНеделямПлюс]], "ДД.ММ.ГГГГ")</f>
        <v>10-16.03.2014</v>
      </c>
      <c r="I140" s="16">
        <f>Время[[#This Row],[ПоНеделям]]-6</f>
        <v>41702</v>
      </c>
    </row>
    <row r="141" spans="1:9" x14ac:dyDescent="0.25">
      <c r="A141" s="16">
        <v>41709</v>
      </c>
      <c r="B141" s="2">
        <f t="shared" si="21"/>
        <v>2014</v>
      </c>
      <c r="C141" s="2">
        <f t="shared" si="22"/>
        <v>3</v>
      </c>
      <c r="D141" s="2">
        <f t="shared" si="23"/>
        <v>3</v>
      </c>
      <c r="E141" s="16">
        <f t="shared" si="20"/>
        <v>41708</v>
      </c>
      <c r="F141" s="16">
        <f>Время[[#This Row],[ПоНеделям]]+6</f>
        <v>41714</v>
      </c>
      <c r="G141" s="16">
        <f>Время[[#This Row],[ПоНеделям]]+7</f>
        <v>41715</v>
      </c>
      <c r="H141" s="16" t="str">
        <f>TEXT(DAY(Время[[#This Row],[ПоНеделям]]), "00")&amp;"-"&amp;TEXT(Время[[#This Row],[ПоНеделямПлюс]], "ДД.ММ.ГГГГ")</f>
        <v>10-16.03.2014</v>
      </c>
      <c r="I141" s="16">
        <f>Время[[#This Row],[ПоНеделям]]-6</f>
        <v>41702</v>
      </c>
    </row>
    <row r="142" spans="1:9" x14ac:dyDescent="0.25">
      <c r="A142" s="16">
        <v>41710</v>
      </c>
      <c r="B142" s="2">
        <f t="shared" si="21"/>
        <v>2014</v>
      </c>
      <c r="C142" s="2">
        <f t="shared" si="22"/>
        <v>3</v>
      </c>
      <c r="D142" s="2">
        <f t="shared" si="23"/>
        <v>4</v>
      </c>
      <c r="E142" s="16">
        <f t="shared" si="20"/>
        <v>41708</v>
      </c>
      <c r="F142" s="16">
        <f>Время[[#This Row],[ПоНеделям]]+6</f>
        <v>41714</v>
      </c>
      <c r="G142" s="16">
        <f>Время[[#This Row],[ПоНеделям]]+7</f>
        <v>41715</v>
      </c>
      <c r="H142" s="16" t="str">
        <f>TEXT(DAY(Время[[#This Row],[ПоНеделям]]), "00")&amp;"-"&amp;TEXT(Время[[#This Row],[ПоНеделямПлюс]], "ДД.ММ.ГГГГ")</f>
        <v>10-16.03.2014</v>
      </c>
      <c r="I142" s="16">
        <f>Время[[#This Row],[ПоНеделям]]-6</f>
        <v>41702</v>
      </c>
    </row>
    <row r="143" spans="1:9" x14ac:dyDescent="0.25">
      <c r="A143" s="16">
        <v>41711</v>
      </c>
      <c r="B143" s="2">
        <f t="shared" si="21"/>
        <v>2014</v>
      </c>
      <c r="C143" s="2">
        <f t="shared" si="22"/>
        <v>3</v>
      </c>
      <c r="D143" s="2">
        <f t="shared" si="23"/>
        <v>5</v>
      </c>
      <c r="E143" s="16">
        <f t="shared" si="20"/>
        <v>41708</v>
      </c>
      <c r="F143" s="16">
        <f>Время[[#This Row],[ПоНеделям]]+6</f>
        <v>41714</v>
      </c>
      <c r="G143" s="16">
        <f>Время[[#This Row],[ПоНеделям]]+7</f>
        <v>41715</v>
      </c>
      <c r="H143" s="16" t="str">
        <f>TEXT(DAY(Время[[#This Row],[ПоНеделям]]), "00")&amp;"-"&amp;TEXT(Время[[#This Row],[ПоНеделямПлюс]], "ДД.ММ.ГГГГ")</f>
        <v>10-16.03.2014</v>
      </c>
      <c r="I143" s="16">
        <f>Время[[#This Row],[ПоНеделям]]-6</f>
        <v>41702</v>
      </c>
    </row>
    <row r="144" spans="1:9" x14ac:dyDescent="0.25">
      <c r="A144" s="16">
        <v>41712</v>
      </c>
      <c r="B144" s="2">
        <f t="shared" si="21"/>
        <v>2014</v>
      </c>
      <c r="C144" s="2">
        <f t="shared" si="22"/>
        <v>3</v>
      </c>
      <c r="D144" s="2">
        <f t="shared" si="23"/>
        <v>6</v>
      </c>
      <c r="E144" s="16">
        <f t="shared" si="20"/>
        <v>41708</v>
      </c>
      <c r="F144" s="16">
        <f>Время[[#This Row],[ПоНеделям]]+6</f>
        <v>41714</v>
      </c>
      <c r="G144" s="16">
        <f>Время[[#This Row],[ПоНеделям]]+7</f>
        <v>41715</v>
      </c>
      <c r="H144" s="16" t="str">
        <f>TEXT(DAY(Время[[#This Row],[ПоНеделям]]), "00")&amp;"-"&amp;TEXT(Время[[#This Row],[ПоНеделямПлюс]], "ДД.ММ.ГГГГ")</f>
        <v>10-16.03.2014</v>
      </c>
      <c r="I144" s="16">
        <f>Время[[#This Row],[ПоНеделям]]-6</f>
        <v>41702</v>
      </c>
    </row>
    <row r="145" spans="1:9" x14ac:dyDescent="0.25">
      <c r="A145" s="16">
        <v>41713</v>
      </c>
      <c r="B145" s="2">
        <f t="shared" si="21"/>
        <v>2014</v>
      </c>
      <c r="C145" s="2">
        <f t="shared" si="22"/>
        <v>3</v>
      </c>
      <c r="D145" s="2">
        <f t="shared" si="23"/>
        <v>7</v>
      </c>
      <c r="E145" s="16">
        <f t="shared" si="20"/>
        <v>41708</v>
      </c>
      <c r="F145" s="16">
        <f>Время[[#This Row],[ПоНеделям]]+6</f>
        <v>41714</v>
      </c>
      <c r="G145" s="16">
        <f>Время[[#This Row],[ПоНеделям]]+7</f>
        <v>41715</v>
      </c>
      <c r="H145" s="16" t="str">
        <f>TEXT(DAY(Время[[#This Row],[ПоНеделям]]), "00")&amp;"-"&amp;TEXT(Время[[#This Row],[ПоНеделямПлюс]], "ДД.ММ.ГГГГ")</f>
        <v>10-16.03.2014</v>
      </c>
      <c r="I145" s="16">
        <f>Время[[#This Row],[ПоНеделям]]-6</f>
        <v>41702</v>
      </c>
    </row>
    <row r="146" spans="1:9" x14ac:dyDescent="0.25">
      <c r="A146" s="16">
        <v>41714</v>
      </c>
      <c r="B146" s="2">
        <f t="shared" si="21"/>
        <v>2014</v>
      </c>
      <c r="C146" s="2">
        <f t="shared" si="22"/>
        <v>3</v>
      </c>
      <c r="D146" s="2">
        <f t="shared" si="23"/>
        <v>1</v>
      </c>
      <c r="E146" s="16">
        <f t="shared" si="20"/>
        <v>41708</v>
      </c>
      <c r="F146" s="16">
        <f>Время[[#This Row],[ПоНеделям]]+6</f>
        <v>41714</v>
      </c>
      <c r="G146" s="16">
        <f>Время[[#This Row],[ПоНеделям]]+7</f>
        <v>41715</v>
      </c>
      <c r="H146" s="16" t="str">
        <f>TEXT(DAY(Время[[#This Row],[ПоНеделям]]), "00")&amp;"-"&amp;TEXT(Время[[#This Row],[ПоНеделямПлюс]], "ДД.ММ.ГГГГ")</f>
        <v>10-16.03.2014</v>
      </c>
      <c r="I146" s="16">
        <f>Время[[#This Row],[ПоНеделям]]-6</f>
        <v>41702</v>
      </c>
    </row>
    <row r="147" spans="1:9" x14ac:dyDescent="0.25">
      <c r="A147" s="16">
        <v>41715</v>
      </c>
      <c r="B147" s="2">
        <f t="shared" si="21"/>
        <v>2014</v>
      </c>
      <c r="C147" s="2">
        <f t="shared" si="22"/>
        <v>3</v>
      </c>
      <c r="D147" s="2">
        <f t="shared" si="23"/>
        <v>2</v>
      </c>
      <c r="E147" s="16">
        <f t="shared" si="20"/>
        <v>41715</v>
      </c>
      <c r="F147" s="16">
        <f>Время[[#This Row],[ПоНеделям]]+6</f>
        <v>41721</v>
      </c>
      <c r="G147" s="16">
        <f>Время[[#This Row],[ПоНеделям]]+7</f>
        <v>41722</v>
      </c>
      <c r="H147" s="16" t="str">
        <f>TEXT(DAY(Время[[#This Row],[ПоНеделям]]), "00")&amp;"-"&amp;TEXT(Время[[#This Row],[ПоНеделямПлюс]], "ДД.ММ.ГГГГ")</f>
        <v>17-23.03.2014</v>
      </c>
      <c r="I147" s="16">
        <f>Время[[#This Row],[ПоНеделям]]-6</f>
        <v>41709</v>
      </c>
    </row>
    <row r="148" spans="1:9" x14ac:dyDescent="0.25">
      <c r="A148" s="16">
        <v>41716</v>
      </c>
      <c r="B148" s="2">
        <f t="shared" si="21"/>
        <v>2014</v>
      </c>
      <c r="C148" s="2">
        <f t="shared" si="22"/>
        <v>3</v>
      </c>
      <c r="D148" s="2">
        <f t="shared" si="23"/>
        <v>3</v>
      </c>
      <c r="E148" s="16">
        <f t="shared" si="20"/>
        <v>41715</v>
      </c>
      <c r="F148" s="16">
        <f>Время[[#This Row],[ПоНеделям]]+6</f>
        <v>41721</v>
      </c>
      <c r="G148" s="16">
        <f>Время[[#This Row],[ПоНеделям]]+7</f>
        <v>41722</v>
      </c>
      <c r="H148" s="16" t="str">
        <f>TEXT(DAY(Время[[#This Row],[ПоНеделям]]), "00")&amp;"-"&amp;TEXT(Время[[#This Row],[ПоНеделямПлюс]], "ДД.ММ.ГГГГ")</f>
        <v>17-23.03.2014</v>
      </c>
      <c r="I148" s="16">
        <f>Время[[#This Row],[ПоНеделям]]-6</f>
        <v>41709</v>
      </c>
    </row>
    <row r="149" spans="1:9" x14ac:dyDescent="0.25">
      <c r="A149" s="16">
        <v>41717</v>
      </c>
      <c r="B149" s="2">
        <f t="shared" si="21"/>
        <v>2014</v>
      </c>
      <c r="C149" s="2">
        <f t="shared" si="22"/>
        <v>3</v>
      </c>
      <c r="D149" s="2">
        <f t="shared" si="23"/>
        <v>4</v>
      </c>
      <c r="E149" s="16">
        <f t="shared" si="20"/>
        <v>41715</v>
      </c>
      <c r="F149" s="16">
        <f>Время[[#This Row],[ПоНеделям]]+6</f>
        <v>41721</v>
      </c>
      <c r="G149" s="16">
        <f>Время[[#This Row],[ПоНеделям]]+7</f>
        <v>41722</v>
      </c>
      <c r="H149" s="16" t="str">
        <f>TEXT(DAY(Время[[#This Row],[ПоНеделям]]), "00")&amp;"-"&amp;TEXT(Время[[#This Row],[ПоНеделямПлюс]], "ДД.ММ.ГГГГ")</f>
        <v>17-23.03.2014</v>
      </c>
      <c r="I149" s="16">
        <f>Время[[#This Row],[ПоНеделям]]-6</f>
        <v>41709</v>
      </c>
    </row>
    <row r="150" spans="1:9" x14ac:dyDescent="0.25">
      <c r="A150" s="16">
        <v>41718</v>
      </c>
      <c r="B150" s="2">
        <f t="shared" si="21"/>
        <v>2014</v>
      </c>
      <c r="C150" s="2">
        <f t="shared" si="22"/>
        <v>3</v>
      </c>
      <c r="D150" s="2">
        <f t="shared" si="23"/>
        <v>5</v>
      </c>
      <c r="E150" s="16">
        <f t="shared" si="20"/>
        <v>41715</v>
      </c>
      <c r="F150" s="16">
        <f>Время[[#This Row],[ПоНеделям]]+6</f>
        <v>41721</v>
      </c>
      <c r="G150" s="16">
        <f>Время[[#This Row],[ПоНеделям]]+7</f>
        <v>41722</v>
      </c>
      <c r="H150" s="16" t="str">
        <f>TEXT(DAY(Время[[#This Row],[ПоНеделям]]), "00")&amp;"-"&amp;TEXT(Время[[#This Row],[ПоНеделямПлюс]], "ДД.ММ.ГГГГ")</f>
        <v>17-23.03.2014</v>
      </c>
      <c r="I150" s="16">
        <f>Время[[#This Row],[ПоНеделям]]-6</f>
        <v>41709</v>
      </c>
    </row>
    <row r="151" spans="1:9" x14ac:dyDescent="0.25">
      <c r="A151" s="16">
        <v>41719</v>
      </c>
      <c r="B151" s="2">
        <f t="shared" si="21"/>
        <v>2014</v>
      </c>
      <c r="C151" s="2">
        <f t="shared" si="22"/>
        <v>3</v>
      </c>
      <c r="D151" s="2">
        <f t="shared" si="23"/>
        <v>6</v>
      </c>
      <c r="E151" s="16">
        <f t="shared" si="20"/>
        <v>41715</v>
      </c>
      <c r="F151" s="16">
        <f>Время[[#This Row],[ПоНеделям]]+6</f>
        <v>41721</v>
      </c>
      <c r="G151" s="16">
        <f>Время[[#This Row],[ПоНеделям]]+7</f>
        <v>41722</v>
      </c>
      <c r="H151" s="16" t="str">
        <f>TEXT(DAY(Время[[#This Row],[ПоНеделям]]), "00")&amp;"-"&amp;TEXT(Время[[#This Row],[ПоНеделямПлюс]], "ДД.ММ.ГГГГ")</f>
        <v>17-23.03.2014</v>
      </c>
      <c r="I151" s="16">
        <f>Время[[#This Row],[ПоНеделям]]-6</f>
        <v>41709</v>
      </c>
    </row>
    <row r="152" spans="1:9" x14ac:dyDescent="0.25">
      <c r="A152" s="16">
        <v>41720</v>
      </c>
      <c r="B152" s="2">
        <f t="shared" si="21"/>
        <v>2014</v>
      </c>
      <c r="C152" s="2">
        <f t="shared" si="22"/>
        <v>3</v>
      </c>
      <c r="D152" s="2">
        <f t="shared" si="23"/>
        <v>7</v>
      </c>
      <c r="E152" s="16">
        <f t="shared" si="20"/>
        <v>41715</v>
      </c>
      <c r="F152" s="16">
        <f>Время[[#This Row],[ПоНеделям]]+6</f>
        <v>41721</v>
      </c>
      <c r="G152" s="16">
        <f>Время[[#This Row],[ПоНеделям]]+7</f>
        <v>41722</v>
      </c>
      <c r="H152" s="16" t="str">
        <f>TEXT(DAY(Время[[#This Row],[ПоНеделям]]), "00")&amp;"-"&amp;TEXT(Время[[#This Row],[ПоНеделямПлюс]], "ДД.ММ.ГГГГ")</f>
        <v>17-23.03.2014</v>
      </c>
      <c r="I152" s="16">
        <f>Время[[#This Row],[ПоНеделям]]-6</f>
        <v>41709</v>
      </c>
    </row>
    <row r="153" spans="1:9" x14ac:dyDescent="0.25">
      <c r="A153" s="16">
        <v>41721</v>
      </c>
      <c r="B153" s="2">
        <f t="shared" si="21"/>
        <v>2014</v>
      </c>
      <c r="C153" s="2">
        <f t="shared" si="22"/>
        <v>3</v>
      </c>
      <c r="D153" s="2">
        <f t="shared" si="23"/>
        <v>1</v>
      </c>
      <c r="E153" s="16">
        <f t="shared" si="20"/>
        <v>41715</v>
      </c>
      <c r="F153" s="16">
        <f>Время[[#This Row],[ПоНеделям]]+6</f>
        <v>41721</v>
      </c>
      <c r="G153" s="16">
        <f>Время[[#This Row],[ПоНеделям]]+7</f>
        <v>41722</v>
      </c>
      <c r="H153" s="16" t="str">
        <f>TEXT(DAY(Время[[#This Row],[ПоНеделям]]), "00")&amp;"-"&amp;TEXT(Время[[#This Row],[ПоНеделямПлюс]], "ДД.ММ.ГГГГ")</f>
        <v>17-23.03.2014</v>
      </c>
      <c r="I153" s="16">
        <f>Время[[#This Row],[ПоНеделям]]-6</f>
        <v>41709</v>
      </c>
    </row>
    <row r="154" spans="1:9" x14ac:dyDescent="0.25">
      <c r="A154" s="16">
        <v>41722</v>
      </c>
      <c r="B154" s="2">
        <f t="shared" si="21"/>
        <v>2014</v>
      </c>
      <c r="C154" s="2">
        <f t="shared" si="22"/>
        <v>3</v>
      </c>
      <c r="D154" s="2">
        <f t="shared" si="23"/>
        <v>2</v>
      </c>
      <c r="E154" s="16">
        <f t="shared" si="20"/>
        <v>41722</v>
      </c>
      <c r="F154" s="16">
        <f>Время[[#This Row],[ПоНеделям]]+6</f>
        <v>41728</v>
      </c>
      <c r="G154" s="16">
        <f>Время[[#This Row],[ПоНеделям]]+7</f>
        <v>41729</v>
      </c>
      <c r="H154" s="16" t="str">
        <f>TEXT(DAY(Время[[#This Row],[ПоНеделям]]), "00")&amp;"-"&amp;TEXT(Время[[#This Row],[ПоНеделямПлюс]], "ДД.ММ.ГГГГ")</f>
        <v>24-30.03.2014</v>
      </c>
      <c r="I154" s="16">
        <f>Время[[#This Row],[ПоНеделям]]-6</f>
        <v>41716</v>
      </c>
    </row>
    <row r="155" spans="1:9" x14ac:dyDescent="0.25">
      <c r="A155" s="16">
        <v>41723</v>
      </c>
      <c r="B155" s="2">
        <f t="shared" si="21"/>
        <v>2014</v>
      </c>
      <c r="C155" s="2">
        <f t="shared" si="22"/>
        <v>3</v>
      </c>
      <c r="D155" s="2">
        <f t="shared" si="23"/>
        <v>3</v>
      </c>
      <c r="E155" s="16">
        <f t="shared" si="20"/>
        <v>41722</v>
      </c>
      <c r="F155" s="16">
        <f>Время[[#This Row],[ПоНеделям]]+6</f>
        <v>41728</v>
      </c>
      <c r="G155" s="16">
        <f>Время[[#This Row],[ПоНеделям]]+7</f>
        <v>41729</v>
      </c>
      <c r="H155" s="16" t="str">
        <f>TEXT(DAY(Время[[#This Row],[ПоНеделям]]), "00")&amp;"-"&amp;TEXT(Время[[#This Row],[ПоНеделямПлюс]], "ДД.ММ.ГГГГ")</f>
        <v>24-30.03.2014</v>
      </c>
      <c r="I155" s="16">
        <f>Время[[#This Row],[ПоНеделям]]-6</f>
        <v>41716</v>
      </c>
    </row>
    <row r="156" spans="1:9" x14ac:dyDescent="0.25">
      <c r="A156" s="16">
        <v>41724</v>
      </c>
      <c r="B156" s="2">
        <f t="shared" si="21"/>
        <v>2014</v>
      </c>
      <c r="C156" s="2">
        <f t="shared" si="22"/>
        <v>3</v>
      </c>
      <c r="D156" s="2">
        <f t="shared" si="23"/>
        <v>4</v>
      </c>
      <c r="E156" s="16">
        <f t="shared" si="20"/>
        <v>41722</v>
      </c>
      <c r="F156" s="16">
        <f>Время[[#This Row],[ПоНеделям]]+6</f>
        <v>41728</v>
      </c>
      <c r="G156" s="16">
        <f>Время[[#This Row],[ПоНеделям]]+7</f>
        <v>41729</v>
      </c>
      <c r="H156" s="16" t="str">
        <f>TEXT(DAY(Время[[#This Row],[ПоНеделям]]), "00")&amp;"-"&amp;TEXT(Время[[#This Row],[ПоНеделямПлюс]], "ДД.ММ.ГГГГ")</f>
        <v>24-30.03.2014</v>
      </c>
      <c r="I156" s="16">
        <f>Время[[#This Row],[ПоНеделям]]-6</f>
        <v>41716</v>
      </c>
    </row>
    <row r="157" spans="1:9" x14ac:dyDescent="0.25">
      <c r="A157" s="16">
        <v>41725</v>
      </c>
      <c r="B157" s="2">
        <f t="shared" si="21"/>
        <v>2014</v>
      </c>
      <c r="C157" s="2">
        <f t="shared" si="22"/>
        <v>3</v>
      </c>
      <c r="D157" s="2">
        <f t="shared" si="23"/>
        <v>5</v>
      </c>
      <c r="E157" s="16">
        <f t="shared" si="20"/>
        <v>41722</v>
      </c>
      <c r="F157" s="16">
        <f>Время[[#This Row],[ПоНеделям]]+6</f>
        <v>41728</v>
      </c>
      <c r="G157" s="16">
        <f>Время[[#This Row],[ПоНеделям]]+7</f>
        <v>41729</v>
      </c>
      <c r="H157" s="16" t="str">
        <f>TEXT(DAY(Время[[#This Row],[ПоНеделям]]), "00")&amp;"-"&amp;TEXT(Время[[#This Row],[ПоНеделямПлюс]], "ДД.ММ.ГГГГ")</f>
        <v>24-30.03.2014</v>
      </c>
      <c r="I157" s="16">
        <f>Время[[#This Row],[ПоНеделям]]-6</f>
        <v>41716</v>
      </c>
    </row>
    <row r="158" spans="1:9" x14ac:dyDescent="0.25">
      <c r="A158" s="16">
        <v>41726</v>
      </c>
      <c r="B158" s="2">
        <f t="shared" si="21"/>
        <v>2014</v>
      </c>
      <c r="C158" s="2">
        <f t="shared" si="22"/>
        <v>3</v>
      </c>
      <c r="D158" s="2">
        <f t="shared" si="23"/>
        <v>6</v>
      </c>
      <c r="E158" s="16">
        <f t="shared" si="20"/>
        <v>41722</v>
      </c>
      <c r="F158" s="16">
        <f>Время[[#This Row],[ПоНеделям]]+6</f>
        <v>41728</v>
      </c>
      <c r="G158" s="16">
        <f>Время[[#This Row],[ПоНеделям]]+7</f>
        <v>41729</v>
      </c>
      <c r="H158" s="16" t="str">
        <f>TEXT(DAY(Время[[#This Row],[ПоНеделям]]), "00")&amp;"-"&amp;TEXT(Время[[#This Row],[ПоНеделямПлюс]], "ДД.ММ.ГГГГ")</f>
        <v>24-30.03.2014</v>
      </c>
      <c r="I158" s="16">
        <f>Время[[#This Row],[ПоНеделям]]-6</f>
        <v>41716</v>
      </c>
    </row>
    <row r="159" spans="1:9" x14ac:dyDescent="0.25">
      <c r="A159" s="16">
        <v>41727</v>
      </c>
      <c r="B159" s="2">
        <f t="shared" si="21"/>
        <v>2014</v>
      </c>
      <c r="C159" s="2">
        <f t="shared" si="22"/>
        <v>3</v>
      </c>
      <c r="D159" s="2">
        <f t="shared" si="23"/>
        <v>7</v>
      </c>
      <c r="E159" s="16">
        <f t="shared" si="20"/>
        <v>41722</v>
      </c>
      <c r="F159" s="16">
        <f>Время[[#This Row],[ПоНеделям]]+6</f>
        <v>41728</v>
      </c>
      <c r="G159" s="16">
        <f>Время[[#This Row],[ПоНеделям]]+7</f>
        <v>41729</v>
      </c>
      <c r="H159" s="16" t="str">
        <f>TEXT(DAY(Время[[#This Row],[ПоНеделям]]), "00")&amp;"-"&amp;TEXT(Время[[#This Row],[ПоНеделямПлюс]], "ДД.ММ.ГГГГ")</f>
        <v>24-30.03.2014</v>
      </c>
      <c r="I159" s="16">
        <f>Время[[#This Row],[ПоНеделям]]-6</f>
        <v>41716</v>
      </c>
    </row>
    <row r="160" spans="1:9" x14ac:dyDescent="0.25">
      <c r="A160" s="16">
        <v>41728</v>
      </c>
      <c r="B160" s="2">
        <f t="shared" si="21"/>
        <v>2014</v>
      </c>
      <c r="C160" s="2">
        <f t="shared" si="22"/>
        <v>3</v>
      </c>
      <c r="D160" s="2">
        <f t="shared" si="23"/>
        <v>1</v>
      </c>
      <c r="E160" s="16">
        <f t="shared" si="20"/>
        <v>41722</v>
      </c>
      <c r="F160" s="16">
        <f>Время[[#This Row],[ПоНеделям]]+6</f>
        <v>41728</v>
      </c>
      <c r="G160" s="16">
        <f>Время[[#This Row],[ПоНеделям]]+7</f>
        <v>41729</v>
      </c>
      <c r="H160" s="16" t="str">
        <f>TEXT(DAY(Время[[#This Row],[ПоНеделям]]), "00")&amp;"-"&amp;TEXT(Время[[#This Row],[ПоНеделямПлюс]], "ДД.ММ.ГГГГ")</f>
        <v>24-30.03.2014</v>
      </c>
      <c r="I160" s="16">
        <f>Время[[#This Row],[ПоНеделям]]-6</f>
        <v>41716</v>
      </c>
    </row>
    <row r="161" spans="1:9" x14ac:dyDescent="0.25">
      <c r="A161" s="16">
        <v>41729</v>
      </c>
      <c r="B161" s="2">
        <f t="shared" si="21"/>
        <v>2014</v>
      </c>
      <c r="C161" s="2">
        <f t="shared" si="22"/>
        <v>3</v>
      </c>
      <c r="D161" s="2">
        <f t="shared" si="23"/>
        <v>2</v>
      </c>
      <c r="E161" s="16">
        <f t="shared" si="20"/>
        <v>41729</v>
      </c>
      <c r="F161" s="16">
        <f>Время[[#This Row],[ПоНеделям]]+6</f>
        <v>41735</v>
      </c>
      <c r="G161" s="16">
        <f>Время[[#This Row],[ПоНеделям]]+7</f>
        <v>41736</v>
      </c>
      <c r="H161" s="16" t="str">
        <f>TEXT(DAY(Время[[#This Row],[ПоНеделям]]), "00")&amp;"-"&amp;TEXT(Время[[#This Row],[ПоНеделямПлюс]], "ДД.ММ.ГГГГ")</f>
        <v>31-06.04.2014</v>
      </c>
      <c r="I161" s="16">
        <f>Время[[#This Row],[ПоНеделям]]-6</f>
        <v>41723</v>
      </c>
    </row>
    <row r="162" spans="1:9" x14ac:dyDescent="0.25">
      <c r="A162" s="16">
        <v>41730</v>
      </c>
      <c r="B162" s="2">
        <f t="shared" si="21"/>
        <v>2014</v>
      </c>
      <c r="C162" s="2">
        <f t="shared" si="22"/>
        <v>4</v>
      </c>
      <c r="D162" s="2">
        <f t="shared" si="23"/>
        <v>3</v>
      </c>
      <c r="E162" s="16">
        <f t="shared" si="20"/>
        <v>41729</v>
      </c>
      <c r="F162" s="16">
        <f>Время[[#This Row],[ПоНеделям]]+6</f>
        <v>41735</v>
      </c>
      <c r="G162" s="16">
        <f>Время[[#This Row],[ПоНеделям]]+7</f>
        <v>41736</v>
      </c>
      <c r="H162" s="16" t="str">
        <f>TEXT(DAY(Время[[#This Row],[ПоНеделям]]), "00")&amp;"-"&amp;TEXT(Время[[#This Row],[ПоНеделямПлюс]], "ДД.ММ.ГГГГ")</f>
        <v>31-06.04.2014</v>
      </c>
      <c r="I162" s="16">
        <f>Время[[#This Row],[ПоНеделям]]-6</f>
        <v>41723</v>
      </c>
    </row>
    <row r="163" spans="1:9" x14ac:dyDescent="0.25">
      <c r="A163" s="16">
        <v>41731</v>
      </c>
      <c r="B163" s="2">
        <f t="shared" si="21"/>
        <v>2014</v>
      </c>
      <c r="C163" s="2">
        <f t="shared" si="22"/>
        <v>4</v>
      </c>
      <c r="D163" s="2">
        <f t="shared" si="23"/>
        <v>4</v>
      </c>
      <c r="E163" s="16">
        <f t="shared" si="20"/>
        <v>41729</v>
      </c>
      <c r="F163" s="16">
        <f>Время[[#This Row],[ПоНеделям]]+6</f>
        <v>41735</v>
      </c>
      <c r="G163" s="16">
        <f>Время[[#This Row],[ПоНеделям]]+7</f>
        <v>41736</v>
      </c>
      <c r="H163" s="16" t="str">
        <f>TEXT(DAY(Время[[#This Row],[ПоНеделям]]), "00")&amp;"-"&amp;TEXT(Время[[#This Row],[ПоНеделямПлюс]], "ДД.ММ.ГГГГ")</f>
        <v>31-06.04.2014</v>
      </c>
      <c r="I163" s="16">
        <f>Время[[#This Row],[ПоНеделям]]-6</f>
        <v>41723</v>
      </c>
    </row>
    <row r="164" spans="1:9" x14ac:dyDescent="0.25">
      <c r="A164" s="16">
        <v>41732</v>
      </c>
      <c r="B164" s="2">
        <f t="shared" si="21"/>
        <v>2014</v>
      </c>
      <c r="C164" s="2">
        <f t="shared" si="22"/>
        <v>4</v>
      </c>
      <c r="D164" s="2">
        <f t="shared" si="23"/>
        <v>5</v>
      </c>
      <c r="E164" s="16">
        <f t="shared" si="20"/>
        <v>41729</v>
      </c>
      <c r="F164" s="16">
        <f>Время[[#This Row],[ПоНеделям]]+6</f>
        <v>41735</v>
      </c>
      <c r="G164" s="16">
        <f>Время[[#This Row],[ПоНеделям]]+7</f>
        <v>41736</v>
      </c>
      <c r="H164" s="16" t="str">
        <f>TEXT(DAY(Время[[#This Row],[ПоНеделям]]), "00")&amp;"-"&amp;TEXT(Время[[#This Row],[ПоНеделямПлюс]], "ДД.ММ.ГГГГ")</f>
        <v>31-06.04.2014</v>
      </c>
      <c r="I164" s="16">
        <f>Время[[#This Row],[ПоНеделям]]-6</f>
        <v>41723</v>
      </c>
    </row>
    <row r="165" spans="1:9" x14ac:dyDescent="0.25">
      <c r="A165" s="16">
        <v>41733</v>
      </c>
      <c r="B165" s="2">
        <f t="shared" si="21"/>
        <v>2014</v>
      </c>
      <c r="C165" s="2">
        <f t="shared" si="22"/>
        <v>4</v>
      </c>
      <c r="D165" s="2">
        <f t="shared" si="23"/>
        <v>6</v>
      </c>
      <c r="E165" s="16">
        <f t="shared" si="20"/>
        <v>41729</v>
      </c>
      <c r="F165" s="16">
        <f>Время[[#This Row],[ПоНеделям]]+6</f>
        <v>41735</v>
      </c>
      <c r="G165" s="16">
        <f>Время[[#This Row],[ПоНеделям]]+7</f>
        <v>41736</v>
      </c>
      <c r="H165" s="16" t="str">
        <f>TEXT(DAY(Время[[#This Row],[ПоНеделям]]), "00")&amp;"-"&amp;TEXT(Время[[#This Row],[ПоНеделямПлюс]], "ДД.ММ.ГГГГ")</f>
        <v>31-06.04.2014</v>
      </c>
      <c r="I165" s="16">
        <f>Время[[#This Row],[ПоНеделям]]-6</f>
        <v>41723</v>
      </c>
    </row>
    <row r="166" spans="1:9" x14ac:dyDescent="0.25">
      <c r="A166" s="16">
        <v>41734</v>
      </c>
      <c r="B166" s="2">
        <f t="shared" si="21"/>
        <v>2014</v>
      </c>
      <c r="C166" s="2">
        <f t="shared" si="22"/>
        <v>4</v>
      </c>
      <c r="D166" s="2">
        <f t="shared" si="23"/>
        <v>7</v>
      </c>
      <c r="E166" s="16">
        <f t="shared" si="20"/>
        <v>41729</v>
      </c>
      <c r="F166" s="16">
        <f>Время[[#This Row],[ПоНеделям]]+6</f>
        <v>41735</v>
      </c>
      <c r="G166" s="16">
        <f>Время[[#This Row],[ПоНеделям]]+7</f>
        <v>41736</v>
      </c>
      <c r="H166" s="16" t="str">
        <f>TEXT(DAY(Время[[#This Row],[ПоНеделям]]), "00")&amp;"-"&amp;TEXT(Время[[#This Row],[ПоНеделямПлюс]], "ДД.ММ.ГГГГ")</f>
        <v>31-06.04.2014</v>
      </c>
      <c r="I166" s="16">
        <f>Время[[#This Row],[ПоНеделям]]-6</f>
        <v>41723</v>
      </c>
    </row>
    <row r="167" spans="1:9" x14ac:dyDescent="0.25">
      <c r="A167" s="16">
        <v>41735</v>
      </c>
      <c r="B167" s="2">
        <f t="shared" si="21"/>
        <v>2014</v>
      </c>
      <c r="C167" s="2">
        <f t="shared" si="22"/>
        <v>4</v>
      </c>
      <c r="D167" s="2">
        <f t="shared" si="23"/>
        <v>1</v>
      </c>
      <c r="E167" s="16">
        <f t="shared" si="20"/>
        <v>41729</v>
      </c>
      <c r="F167" s="16">
        <f>Время[[#This Row],[ПоНеделям]]+6</f>
        <v>41735</v>
      </c>
      <c r="G167" s="16">
        <f>Время[[#This Row],[ПоНеделям]]+7</f>
        <v>41736</v>
      </c>
      <c r="H167" s="16" t="str">
        <f>TEXT(DAY(Время[[#This Row],[ПоНеделям]]), "00")&amp;"-"&amp;TEXT(Время[[#This Row],[ПоНеделямПлюс]], "ДД.ММ.ГГГГ")</f>
        <v>31-06.04.2014</v>
      </c>
      <c r="I167" s="16">
        <f>Время[[#This Row],[ПоНеделям]]-6</f>
        <v>41723</v>
      </c>
    </row>
    <row r="168" spans="1:9" x14ac:dyDescent="0.25">
      <c r="A168" s="16">
        <v>41736</v>
      </c>
      <c r="B168" s="2">
        <f t="shared" si="21"/>
        <v>2014</v>
      </c>
      <c r="C168" s="2">
        <f t="shared" si="22"/>
        <v>4</v>
      </c>
      <c r="D168" s="2">
        <f t="shared" si="23"/>
        <v>2</v>
      </c>
      <c r="E168" s="16">
        <f t="shared" si="20"/>
        <v>41736</v>
      </c>
      <c r="F168" s="16">
        <f>Время[[#This Row],[ПоНеделям]]+6</f>
        <v>41742</v>
      </c>
      <c r="G168" s="16">
        <f>Время[[#This Row],[ПоНеделям]]+7</f>
        <v>41743</v>
      </c>
      <c r="H168" s="16" t="str">
        <f>TEXT(DAY(Время[[#This Row],[ПоНеделям]]), "00")&amp;"-"&amp;TEXT(Время[[#This Row],[ПоНеделямПлюс]], "ДД.ММ.ГГГГ")</f>
        <v>07-13.04.2014</v>
      </c>
      <c r="I168" s="16">
        <f>Время[[#This Row],[ПоНеделям]]-6</f>
        <v>41730</v>
      </c>
    </row>
    <row r="169" spans="1:9" x14ac:dyDescent="0.25">
      <c r="A169" s="16">
        <v>41737</v>
      </c>
      <c r="B169" s="2">
        <f t="shared" si="21"/>
        <v>2014</v>
      </c>
      <c r="C169" s="2">
        <f t="shared" si="22"/>
        <v>4</v>
      </c>
      <c r="D169" s="2">
        <f t="shared" si="23"/>
        <v>3</v>
      </c>
      <c r="E169" s="16">
        <f t="shared" si="20"/>
        <v>41736</v>
      </c>
      <c r="F169" s="16">
        <f>Время[[#This Row],[ПоНеделям]]+6</f>
        <v>41742</v>
      </c>
      <c r="G169" s="16">
        <f>Время[[#This Row],[ПоНеделям]]+7</f>
        <v>41743</v>
      </c>
      <c r="H169" s="16" t="str">
        <f>TEXT(DAY(Время[[#This Row],[ПоНеделям]]), "00")&amp;"-"&amp;TEXT(Время[[#This Row],[ПоНеделямПлюс]], "ДД.ММ.ГГГГ")</f>
        <v>07-13.04.2014</v>
      </c>
      <c r="I169" s="16">
        <f>Время[[#This Row],[ПоНеделям]]-6</f>
        <v>41730</v>
      </c>
    </row>
    <row r="170" spans="1:9" x14ac:dyDescent="0.25">
      <c r="A170" s="16">
        <v>41738</v>
      </c>
      <c r="B170" s="2">
        <f t="shared" si="21"/>
        <v>2014</v>
      </c>
      <c r="C170" s="2">
        <f t="shared" si="22"/>
        <v>4</v>
      </c>
      <c r="D170" s="2">
        <f t="shared" si="23"/>
        <v>4</v>
      </c>
      <c r="E170" s="16">
        <f t="shared" si="20"/>
        <v>41736</v>
      </c>
      <c r="F170" s="16">
        <f>Время[[#This Row],[ПоНеделям]]+6</f>
        <v>41742</v>
      </c>
      <c r="G170" s="16">
        <f>Время[[#This Row],[ПоНеделям]]+7</f>
        <v>41743</v>
      </c>
      <c r="H170" s="16" t="str">
        <f>TEXT(DAY(Время[[#This Row],[ПоНеделям]]), "00")&amp;"-"&amp;TEXT(Время[[#This Row],[ПоНеделямПлюс]], "ДД.ММ.ГГГГ")</f>
        <v>07-13.04.2014</v>
      </c>
      <c r="I170" s="16">
        <f>Время[[#This Row],[ПоНеделям]]-6</f>
        <v>41730</v>
      </c>
    </row>
    <row r="171" spans="1:9" x14ac:dyDescent="0.25">
      <c r="A171" s="16">
        <v>41739</v>
      </c>
      <c r="B171" s="2">
        <f t="shared" si="21"/>
        <v>2014</v>
      </c>
      <c r="C171" s="2">
        <f t="shared" si="22"/>
        <v>4</v>
      </c>
      <c r="D171" s="2">
        <f t="shared" si="23"/>
        <v>5</v>
      </c>
      <c r="E171" s="16">
        <f t="shared" si="20"/>
        <v>41736</v>
      </c>
      <c r="F171" s="16">
        <f>Время[[#This Row],[ПоНеделям]]+6</f>
        <v>41742</v>
      </c>
      <c r="G171" s="16">
        <f>Время[[#This Row],[ПоНеделям]]+7</f>
        <v>41743</v>
      </c>
      <c r="H171" s="16" t="str">
        <f>TEXT(DAY(Время[[#This Row],[ПоНеделям]]), "00")&amp;"-"&amp;TEXT(Время[[#This Row],[ПоНеделямПлюс]], "ДД.ММ.ГГГГ")</f>
        <v>07-13.04.2014</v>
      </c>
      <c r="I171" s="16">
        <f>Время[[#This Row],[ПоНеделям]]-6</f>
        <v>41730</v>
      </c>
    </row>
    <row r="172" spans="1:9" x14ac:dyDescent="0.25">
      <c r="A172" s="16">
        <v>41740</v>
      </c>
      <c r="B172" s="2">
        <f t="shared" si="21"/>
        <v>2014</v>
      </c>
      <c r="C172" s="2">
        <f t="shared" si="22"/>
        <v>4</v>
      </c>
      <c r="D172" s="2">
        <f t="shared" si="23"/>
        <v>6</v>
      </c>
      <c r="E172" s="16">
        <f t="shared" si="20"/>
        <v>41736</v>
      </c>
      <c r="F172" s="16">
        <f>Время[[#This Row],[ПоНеделям]]+6</f>
        <v>41742</v>
      </c>
      <c r="G172" s="16">
        <f>Время[[#This Row],[ПоНеделям]]+7</f>
        <v>41743</v>
      </c>
      <c r="H172" s="16" t="str">
        <f>TEXT(DAY(Время[[#This Row],[ПоНеделям]]), "00")&amp;"-"&amp;TEXT(Время[[#This Row],[ПоНеделямПлюс]], "ДД.ММ.ГГГГ")</f>
        <v>07-13.04.2014</v>
      </c>
      <c r="I172" s="16">
        <f>Время[[#This Row],[ПоНеделям]]-6</f>
        <v>41730</v>
      </c>
    </row>
    <row r="173" spans="1:9" x14ac:dyDescent="0.25">
      <c r="A173" s="16">
        <v>41741</v>
      </c>
      <c r="B173" s="2">
        <f t="shared" si="21"/>
        <v>2014</v>
      </c>
      <c r="C173" s="2">
        <f t="shared" si="22"/>
        <v>4</v>
      </c>
      <c r="D173" s="2">
        <f t="shared" si="23"/>
        <v>7</v>
      </c>
      <c r="E173" s="16">
        <f t="shared" si="20"/>
        <v>41736</v>
      </c>
      <c r="F173" s="16">
        <f>Время[[#This Row],[ПоНеделям]]+6</f>
        <v>41742</v>
      </c>
      <c r="G173" s="16">
        <f>Время[[#This Row],[ПоНеделям]]+7</f>
        <v>41743</v>
      </c>
      <c r="H173" s="16" t="str">
        <f>TEXT(DAY(Время[[#This Row],[ПоНеделям]]), "00")&amp;"-"&amp;TEXT(Время[[#This Row],[ПоНеделямПлюс]], "ДД.ММ.ГГГГ")</f>
        <v>07-13.04.2014</v>
      </c>
      <c r="I173" s="16">
        <f>Время[[#This Row],[ПоНеделям]]-6</f>
        <v>41730</v>
      </c>
    </row>
    <row r="174" spans="1:9" x14ac:dyDescent="0.25">
      <c r="A174" s="16">
        <v>41742</v>
      </c>
      <c r="B174" s="2">
        <f t="shared" si="21"/>
        <v>2014</v>
      </c>
      <c r="C174" s="2">
        <f t="shared" si="22"/>
        <v>4</v>
      </c>
      <c r="D174" s="2">
        <f t="shared" si="23"/>
        <v>1</v>
      </c>
      <c r="E174" s="16">
        <f t="shared" si="20"/>
        <v>41736</v>
      </c>
      <c r="F174" s="16">
        <f>Время[[#This Row],[ПоНеделям]]+6</f>
        <v>41742</v>
      </c>
      <c r="G174" s="16">
        <f>Время[[#This Row],[ПоНеделям]]+7</f>
        <v>41743</v>
      </c>
      <c r="H174" s="16" t="str">
        <f>TEXT(DAY(Время[[#This Row],[ПоНеделям]]), "00")&amp;"-"&amp;TEXT(Время[[#This Row],[ПоНеделямПлюс]], "ДД.ММ.ГГГГ")</f>
        <v>07-13.04.2014</v>
      </c>
      <c r="I174" s="16">
        <f>Время[[#This Row],[ПоНеделям]]-6</f>
        <v>41730</v>
      </c>
    </row>
    <row r="175" spans="1:9" x14ac:dyDescent="0.25">
      <c r="A175" s="16">
        <v>41743</v>
      </c>
      <c r="B175" s="2">
        <f t="shared" si="21"/>
        <v>2014</v>
      </c>
      <c r="C175" s="2">
        <f t="shared" si="22"/>
        <v>4</v>
      </c>
      <c r="D175" s="2">
        <f t="shared" si="23"/>
        <v>2</v>
      </c>
      <c r="E175" s="16">
        <f t="shared" si="20"/>
        <v>41743</v>
      </c>
      <c r="F175" s="16">
        <f>Время[[#This Row],[ПоНеделям]]+6</f>
        <v>41749</v>
      </c>
      <c r="G175" s="16">
        <f>Время[[#This Row],[ПоНеделям]]+7</f>
        <v>41750</v>
      </c>
      <c r="H175" s="16" t="str">
        <f>TEXT(DAY(Время[[#This Row],[ПоНеделям]]), "00")&amp;"-"&amp;TEXT(Время[[#This Row],[ПоНеделямПлюс]], "ДД.ММ.ГГГГ")</f>
        <v>14-20.04.2014</v>
      </c>
      <c r="I175" s="16">
        <f>Время[[#This Row],[ПоНеделям]]-6</f>
        <v>41737</v>
      </c>
    </row>
    <row r="176" spans="1:9" x14ac:dyDescent="0.25">
      <c r="A176" s="16">
        <v>41744</v>
      </c>
      <c r="B176" s="2">
        <f t="shared" si="21"/>
        <v>2014</v>
      </c>
      <c r="C176" s="2">
        <f t="shared" si="22"/>
        <v>4</v>
      </c>
      <c r="D176" s="2">
        <f t="shared" si="23"/>
        <v>3</v>
      </c>
      <c r="E176" s="16">
        <f t="shared" si="20"/>
        <v>41743</v>
      </c>
      <c r="F176" s="16">
        <f>Время[[#This Row],[ПоНеделям]]+6</f>
        <v>41749</v>
      </c>
      <c r="G176" s="16">
        <f>Время[[#This Row],[ПоНеделям]]+7</f>
        <v>41750</v>
      </c>
      <c r="H176" s="16" t="str">
        <f>TEXT(DAY(Время[[#This Row],[ПоНеделям]]), "00")&amp;"-"&amp;TEXT(Время[[#This Row],[ПоНеделямПлюс]], "ДД.ММ.ГГГГ")</f>
        <v>14-20.04.2014</v>
      </c>
      <c r="I176" s="16">
        <f>Время[[#This Row],[ПоНеделям]]-6</f>
        <v>41737</v>
      </c>
    </row>
    <row r="177" spans="1:9" x14ac:dyDescent="0.25">
      <c r="A177" s="16">
        <v>41745</v>
      </c>
      <c r="B177" s="2">
        <f t="shared" si="21"/>
        <v>2014</v>
      </c>
      <c r="C177" s="2">
        <f t="shared" si="22"/>
        <v>4</v>
      </c>
      <c r="D177" s="2">
        <f t="shared" si="23"/>
        <v>4</v>
      </c>
      <c r="E177" s="16">
        <f t="shared" si="20"/>
        <v>41743</v>
      </c>
      <c r="F177" s="16">
        <f>Время[[#This Row],[ПоНеделям]]+6</f>
        <v>41749</v>
      </c>
      <c r="G177" s="16">
        <f>Время[[#This Row],[ПоНеделям]]+7</f>
        <v>41750</v>
      </c>
      <c r="H177" s="16" t="str">
        <f>TEXT(DAY(Время[[#This Row],[ПоНеделям]]), "00")&amp;"-"&amp;TEXT(Время[[#This Row],[ПоНеделямПлюс]], "ДД.ММ.ГГГГ")</f>
        <v>14-20.04.2014</v>
      </c>
      <c r="I177" s="16">
        <f>Время[[#This Row],[ПоНеделям]]-6</f>
        <v>41737</v>
      </c>
    </row>
    <row r="178" spans="1:9" x14ac:dyDescent="0.25">
      <c r="A178" s="16">
        <v>41746</v>
      </c>
      <c r="B178" s="2">
        <f t="shared" si="21"/>
        <v>2014</v>
      </c>
      <c r="C178" s="2">
        <f t="shared" si="22"/>
        <v>4</v>
      </c>
      <c r="D178" s="2">
        <f t="shared" si="23"/>
        <v>5</v>
      </c>
      <c r="E178" s="16">
        <f t="shared" si="20"/>
        <v>41743</v>
      </c>
      <c r="F178" s="16">
        <f>Время[[#This Row],[ПоНеделям]]+6</f>
        <v>41749</v>
      </c>
      <c r="G178" s="16">
        <f>Время[[#This Row],[ПоНеделям]]+7</f>
        <v>41750</v>
      </c>
      <c r="H178" s="16" t="str">
        <f>TEXT(DAY(Время[[#This Row],[ПоНеделям]]), "00")&amp;"-"&amp;TEXT(Время[[#This Row],[ПоНеделямПлюс]], "ДД.ММ.ГГГГ")</f>
        <v>14-20.04.2014</v>
      </c>
      <c r="I178" s="16">
        <f>Время[[#This Row],[ПоНеделям]]-6</f>
        <v>41737</v>
      </c>
    </row>
    <row r="179" spans="1:9" x14ac:dyDescent="0.25">
      <c r="A179" s="16">
        <v>41747</v>
      </c>
      <c r="B179" s="2">
        <f t="shared" si="21"/>
        <v>2014</v>
      </c>
      <c r="C179" s="2">
        <f t="shared" si="22"/>
        <v>4</v>
      </c>
      <c r="D179" s="2">
        <f t="shared" si="23"/>
        <v>6</v>
      </c>
      <c r="E179" s="16">
        <f t="shared" si="20"/>
        <v>41743</v>
      </c>
      <c r="F179" s="16">
        <f>Время[[#This Row],[ПоНеделям]]+6</f>
        <v>41749</v>
      </c>
      <c r="G179" s="16">
        <f>Время[[#This Row],[ПоНеделям]]+7</f>
        <v>41750</v>
      </c>
      <c r="H179" s="16" t="str">
        <f>TEXT(DAY(Время[[#This Row],[ПоНеделям]]), "00")&amp;"-"&amp;TEXT(Время[[#This Row],[ПоНеделямПлюс]], "ДД.ММ.ГГГГ")</f>
        <v>14-20.04.2014</v>
      </c>
      <c r="I179" s="16">
        <f>Время[[#This Row],[ПоНеделям]]-6</f>
        <v>41737</v>
      </c>
    </row>
    <row r="180" spans="1:9" x14ac:dyDescent="0.25">
      <c r="A180" s="16">
        <v>41748</v>
      </c>
      <c r="B180" s="2">
        <f t="shared" si="21"/>
        <v>2014</v>
      </c>
      <c r="C180" s="2">
        <f t="shared" si="22"/>
        <v>4</v>
      </c>
      <c r="D180" s="2">
        <f t="shared" si="23"/>
        <v>7</v>
      </c>
      <c r="E180" s="16">
        <f t="shared" si="20"/>
        <v>41743</v>
      </c>
      <c r="F180" s="16">
        <f>Время[[#This Row],[ПоНеделям]]+6</f>
        <v>41749</v>
      </c>
      <c r="G180" s="16">
        <f>Время[[#This Row],[ПоНеделям]]+7</f>
        <v>41750</v>
      </c>
      <c r="H180" s="16" t="str">
        <f>TEXT(DAY(Время[[#This Row],[ПоНеделям]]), "00")&amp;"-"&amp;TEXT(Время[[#This Row],[ПоНеделямПлюс]], "ДД.ММ.ГГГГ")</f>
        <v>14-20.04.2014</v>
      </c>
      <c r="I180" s="16">
        <f>Время[[#This Row],[ПоНеделям]]-6</f>
        <v>41737</v>
      </c>
    </row>
    <row r="181" spans="1:9" x14ac:dyDescent="0.25">
      <c r="A181" s="16">
        <v>41749</v>
      </c>
      <c r="B181" s="2">
        <f t="shared" si="21"/>
        <v>2014</v>
      </c>
      <c r="C181" s="2">
        <f t="shared" si="22"/>
        <v>4</v>
      </c>
      <c r="D181" s="2">
        <f t="shared" si="23"/>
        <v>1</v>
      </c>
      <c r="E181" s="16">
        <f t="shared" si="20"/>
        <v>41743</v>
      </c>
      <c r="F181" s="16">
        <f>Время[[#This Row],[ПоНеделям]]+6</f>
        <v>41749</v>
      </c>
      <c r="G181" s="16">
        <f>Время[[#This Row],[ПоНеделям]]+7</f>
        <v>41750</v>
      </c>
      <c r="H181" s="16" t="str">
        <f>TEXT(DAY(Время[[#This Row],[ПоНеделям]]), "00")&amp;"-"&amp;TEXT(Время[[#This Row],[ПоНеделямПлюс]], "ДД.ММ.ГГГГ")</f>
        <v>14-20.04.2014</v>
      </c>
      <c r="I181" s="16">
        <f>Время[[#This Row],[ПоНеделям]]-6</f>
        <v>41737</v>
      </c>
    </row>
    <row r="182" spans="1:9" x14ac:dyDescent="0.25">
      <c r="A182" s="16">
        <v>41750</v>
      </c>
      <c r="B182" s="2">
        <f t="shared" si="21"/>
        <v>2014</v>
      </c>
      <c r="C182" s="2">
        <f t="shared" si="22"/>
        <v>4</v>
      </c>
      <c r="D182" s="2">
        <f t="shared" si="23"/>
        <v>2</v>
      </c>
      <c r="E182" s="16">
        <f t="shared" si="20"/>
        <v>41750</v>
      </c>
      <c r="F182" s="16">
        <f>Время[[#This Row],[ПоНеделям]]+6</f>
        <v>41756</v>
      </c>
      <c r="G182" s="16">
        <f>Время[[#This Row],[ПоНеделям]]+7</f>
        <v>41757</v>
      </c>
      <c r="H182" s="16" t="str">
        <f>TEXT(DAY(Время[[#This Row],[ПоНеделям]]), "00")&amp;"-"&amp;TEXT(Время[[#This Row],[ПоНеделямПлюс]], "ДД.ММ.ГГГГ")</f>
        <v>21-27.04.2014</v>
      </c>
      <c r="I182" s="16">
        <f>Время[[#This Row],[ПоНеделям]]-6</f>
        <v>41744</v>
      </c>
    </row>
    <row r="183" spans="1:9" x14ac:dyDescent="0.25">
      <c r="A183" s="16">
        <v>41751</v>
      </c>
      <c r="B183" s="2">
        <f t="shared" si="21"/>
        <v>2014</v>
      </c>
      <c r="C183" s="2">
        <f t="shared" si="22"/>
        <v>4</v>
      </c>
      <c r="D183" s="2">
        <f t="shared" si="23"/>
        <v>3</v>
      </c>
      <c r="E183" s="16">
        <f t="shared" si="20"/>
        <v>41750</v>
      </c>
      <c r="F183" s="16">
        <f>Время[[#This Row],[ПоНеделям]]+6</f>
        <v>41756</v>
      </c>
      <c r="G183" s="16">
        <f>Время[[#This Row],[ПоНеделям]]+7</f>
        <v>41757</v>
      </c>
      <c r="H183" s="16" t="str">
        <f>TEXT(DAY(Время[[#This Row],[ПоНеделям]]), "00")&amp;"-"&amp;TEXT(Время[[#This Row],[ПоНеделямПлюс]], "ДД.ММ.ГГГГ")</f>
        <v>21-27.04.2014</v>
      </c>
      <c r="I183" s="16">
        <f>Время[[#This Row],[ПоНеделям]]-6</f>
        <v>41744</v>
      </c>
    </row>
    <row r="184" spans="1:9" x14ac:dyDescent="0.25">
      <c r="A184" s="16">
        <v>41752</v>
      </c>
      <c r="B184" s="2">
        <f t="shared" si="21"/>
        <v>2014</v>
      </c>
      <c r="C184" s="2">
        <f t="shared" si="22"/>
        <v>4</v>
      </c>
      <c r="D184" s="2">
        <f t="shared" si="23"/>
        <v>4</v>
      </c>
      <c r="E184" s="16">
        <f t="shared" si="20"/>
        <v>41750</v>
      </c>
      <c r="F184" s="16">
        <f>Время[[#This Row],[ПоНеделям]]+6</f>
        <v>41756</v>
      </c>
      <c r="G184" s="16">
        <f>Время[[#This Row],[ПоНеделям]]+7</f>
        <v>41757</v>
      </c>
      <c r="H184" s="16" t="str">
        <f>TEXT(DAY(Время[[#This Row],[ПоНеделям]]), "00")&amp;"-"&amp;TEXT(Время[[#This Row],[ПоНеделямПлюс]], "ДД.ММ.ГГГГ")</f>
        <v>21-27.04.2014</v>
      </c>
      <c r="I184" s="16">
        <f>Время[[#This Row],[ПоНеделям]]-6</f>
        <v>41744</v>
      </c>
    </row>
    <row r="185" spans="1:9" x14ac:dyDescent="0.25">
      <c r="A185" s="16">
        <v>41753</v>
      </c>
      <c r="B185" s="2">
        <f t="shared" si="21"/>
        <v>2014</v>
      </c>
      <c r="C185" s="2">
        <f t="shared" si="22"/>
        <v>4</v>
      </c>
      <c r="D185" s="2">
        <f t="shared" si="23"/>
        <v>5</v>
      </c>
      <c r="E185" s="16">
        <f t="shared" si="20"/>
        <v>41750</v>
      </c>
      <c r="F185" s="16">
        <f>Время[[#This Row],[ПоНеделям]]+6</f>
        <v>41756</v>
      </c>
      <c r="G185" s="16">
        <f>Время[[#This Row],[ПоНеделям]]+7</f>
        <v>41757</v>
      </c>
      <c r="H185" s="16" t="str">
        <f>TEXT(DAY(Время[[#This Row],[ПоНеделям]]), "00")&amp;"-"&amp;TEXT(Время[[#This Row],[ПоНеделямПлюс]], "ДД.ММ.ГГГГ")</f>
        <v>21-27.04.2014</v>
      </c>
      <c r="I185" s="16">
        <f>Время[[#This Row],[ПоНеделям]]-6</f>
        <v>41744</v>
      </c>
    </row>
    <row r="186" spans="1:9" x14ac:dyDescent="0.25">
      <c r="A186" s="16">
        <v>41754</v>
      </c>
      <c r="B186" s="2">
        <f t="shared" si="21"/>
        <v>2014</v>
      </c>
      <c r="C186" s="2">
        <f t="shared" si="22"/>
        <v>4</v>
      </c>
      <c r="D186" s="2">
        <f t="shared" si="23"/>
        <v>6</v>
      </c>
      <c r="E186" s="16">
        <f t="shared" si="20"/>
        <v>41750</v>
      </c>
      <c r="F186" s="16">
        <f>Время[[#This Row],[ПоНеделям]]+6</f>
        <v>41756</v>
      </c>
      <c r="G186" s="16">
        <f>Время[[#This Row],[ПоНеделям]]+7</f>
        <v>41757</v>
      </c>
      <c r="H186" s="16" t="str">
        <f>TEXT(DAY(Время[[#This Row],[ПоНеделям]]), "00")&amp;"-"&amp;TEXT(Время[[#This Row],[ПоНеделямПлюс]], "ДД.ММ.ГГГГ")</f>
        <v>21-27.04.2014</v>
      </c>
      <c r="I186" s="16">
        <f>Время[[#This Row],[ПоНеделям]]-6</f>
        <v>41744</v>
      </c>
    </row>
    <row r="187" spans="1:9" x14ac:dyDescent="0.25">
      <c r="A187" s="16">
        <v>41755</v>
      </c>
      <c r="B187" s="2">
        <f t="shared" si="21"/>
        <v>2014</v>
      </c>
      <c r="C187" s="2">
        <f t="shared" si="22"/>
        <v>4</v>
      </c>
      <c r="D187" s="2">
        <f t="shared" si="23"/>
        <v>7</v>
      </c>
      <c r="E187" s="16">
        <f t="shared" si="20"/>
        <v>41750</v>
      </c>
      <c r="F187" s="16">
        <f>Время[[#This Row],[ПоНеделям]]+6</f>
        <v>41756</v>
      </c>
      <c r="G187" s="16">
        <f>Время[[#This Row],[ПоНеделям]]+7</f>
        <v>41757</v>
      </c>
      <c r="H187" s="16" t="str">
        <f>TEXT(DAY(Время[[#This Row],[ПоНеделям]]), "00")&amp;"-"&amp;TEXT(Время[[#This Row],[ПоНеделямПлюс]], "ДД.ММ.ГГГГ")</f>
        <v>21-27.04.2014</v>
      </c>
      <c r="I187" s="16">
        <f>Время[[#This Row],[ПоНеделям]]-6</f>
        <v>41744</v>
      </c>
    </row>
    <row r="188" spans="1:9" x14ac:dyDescent="0.25">
      <c r="A188" s="16">
        <v>41756</v>
      </c>
      <c r="B188" s="2">
        <f t="shared" si="21"/>
        <v>2014</v>
      </c>
      <c r="C188" s="2">
        <f t="shared" si="22"/>
        <v>4</v>
      </c>
      <c r="D188" s="2">
        <f t="shared" si="23"/>
        <v>1</v>
      </c>
      <c r="E188" s="16">
        <f t="shared" si="20"/>
        <v>41750</v>
      </c>
      <c r="F188" s="16">
        <f>Время[[#This Row],[ПоНеделям]]+6</f>
        <v>41756</v>
      </c>
      <c r="G188" s="16">
        <f>Время[[#This Row],[ПоНеделям]]+7</f>
        <v>41757</v>
      </c>
      <c r="H188" s="16" t="str">
        <f>TEXT(DAY(Время[[#This Row],[ПоНеделям]]), "00")&amp;"-"&amp;TEXT(Время[[#This Row],[ПоНеделямПлюс]], "ДД.ММ.ГГГГ")</f>
        <v>21-27.04.2014</v>
      </c>
      <c r="I188" s="16">
        <f>Время[[#This Row],[ПоНеделям]]-6</f>
        <v>41744</v>
      </c>
    </row>
    <row r="189" spans="1:9" x14ac:dyDescent="0.25">
      <c r="A189" s="16">
        <v>41757</v>
      </c>
      <c r="B189" s="2">
        <f t="shared" si="21"/>
        <v>2014</v>
      </c>
      <c r="C189" s="2">
        <f t="shared" si="22"/>
        <v>4</v>
      </c>
      <c r="D189" s="2">
        <f t="shared" si="23"/>
        <v>2</v>
      </c>
      <c r="E189" s="16">
        <f t="shared" si="20"/>
        <v>41757</v>
      </c>
      <c r="F189" s="16">
        <f>Время[[#This Row],[ПоНеделям]]+6</f>
        <v>41763</v>
      </c>
      <c r="G189" s="16">
        <f>Время[[#This Row],[ПоНеделям]]+7</f>
        <v>41764</v>
      </c>
      <c r="H189" s="16" t="str">
        <f>TEXT(DAY(Время[[#This Row],[ПоНеделям]]), "00")&amp;"-"&amp;TEXT(Время[[#This Row],[ПоНеделямПлюс]], "ДД.ММ.ГГГГ")</f>
        <v>28-04.05.2014</v>
      </c>
      <c r="I189" s="16">
        <f>Время[[#This Row],[ПоНеделям]]-6</f>
        <v>41751</v>
      </c>
    </row>
    <row r="190" spans="1:9" x14ac:dyDescent="0.25">
      <c r="A190" s="16">
        <v>41758</v>
      </c>
      <c r="B190" s="2">
        <f t="shared" si="21"/>
        <v>2014</v>
      </c>
      <c r="C190" s="2">
        <f t="shared" si="22"/>
        <v>4</v>
      </c>
      <c r="D190" s="2">
        <f t="shared" si="23"/>
        <v>3</v>
      </c>
      <c r="E190" s="16">
        <f t="shared" si="20"/>
        <v>41757</v>
      </c>
      <c r="F190" s="16">
        <f>Время[[#This Row],[ПоНеделям]]+6</f>
        <v>41763</v>
      </c>
      <c r="G190" s="16">
        <f>Время[[#This Row],[ПоНеделям]]+7</f>
        <v>41764</v>
      </c>
      <c r="H190" s="16" t="str">
        <f>TEXT(DAY(Время[[#This Row],[ПоНеделям]]), "00")&amp;"-"&amp;TEXT(Время[[#This Row],[ПоНеделямПлюс]], "ДД.ММ.ГГГГ")</f>
        <v>28-04.05.2014</v>
      </c>
      <c r="I190" s="16">
        <f>Время[[#This Row],[ПоНеделям]]-6</f>
        <v>41751</v>
      </c>
    </row>
    <row r="191" spans="1:9" x14ac:dyDescent="0.25">
      <c r="A191" s="16">
        <v>41759</v>
      </c>
      <c r="B191" s="2">
        <f t="shared" si="21"/>
        <v>2014</v>
      </c>
      <c r="C191" s="2">
        <f t="shared" si="22"/>
        <v>4</v>
      </c>
      <c r="D191" s="2">
        <f t="shared" si="23"/>
        <v>4</v>
      </c>
      <c r="E191" s="16">
        <f t="shared" si="20"/>
        <v>41757</v>
      </c>
      <c r="F191" s="16">
        <f>Время[[#This Row],[ПоНеделям]]+6</f>
        <v>41763</v>
      </c>
      <c r="G191" s="16">
        <f>Время[[#This Row],[ПоНеделям]]+7</f>
        <v>41764</v>
      </c>
      <c r="H191" s="16" t="str">
        <f>TEXT(DAY(Время[[#This Row],[ПоНеделям]]), "00")&amp;"-"&amp;TEXT(Время[[#This Row],[ПоНеделямПлюс]], "ДД.ММ.ГГГГ")</f>
        <v>28-04.05.2014</v>
      </c>
      <c r="I191" s="16">
        <f>Время[[#This Row],[ПоНеделям]]-6</f>
        <v>41751</v>
      </c>
    </row>
    <row r="192" spans="1:9" x14ac:dyDescent="0.25">
      <c r="A192" s="16">
        <v>41760</v>
      </c>
      <c r="B192" s="2">
        <f t="shared" si="21"/>
        <v>2014</v>
      </c>
      <c r="C192" s="2">
        <f t="shared" si="22"/>
        <v>5</v>
      </c>
      <c r="D192" s="2">
        <f t="shared" si="23"/>
        <v>5</v>
      </c>
      <c r="E192" s="16">
        <f t="shared" si="20"/>
        <v>41757</v>
      </c>
      <c r="F192" s="16">
        <f>Время[[#This Row],[ПоНеделям]]+6</f>
        <v>41763</v>
      </c>
      <c r="G192" s="16">
        <f>Время[[#This Row],[ПоНеделям]]+7</f>
        <v>41764</v>
      </c>
      <c r="H192" s="16" t="str">
        <f>TEXT(DAY(Время[[#This Row],[ПоНеделям]]), "00")&amp;"-"&amp;TEXT(Время[[#This Row],[ПоНеделямПлюс]], "ДД.ММ.ГГГГ")</f>
        <v>28-04.05.2014</v>
      </c>
      <c r="I192" s="16">
        <f>Время[[#This Row],[ПоНеделям]]-6</f>
        <v>41751</v>
      </c>
    </row>
    <row r="193" spans="1:9" x14ac:dyDescent="0.25">
      <c r="A193" s="16">
        <v>41761</v>
      </c>
      <c r="B193" s="2">
        <f t="shared" si="21"/>
        <v>2014</v>
      </c>
      <c r="C193" s="2">
        <f t="shared" si="22"/>
        <v>5</v>
      </c>
      <c r="D193" s="2">
        <f t="shared" si="23"/>
        <v>6</v>
      </c>
      <c r="E193" s="16">
        <f t="shared" si="20"/>
        <v>41757</v>
      </c>
      <c r="F193" s="16">
        <f>Время[[#This Row],[ПоНеделям]]+6</f>
        <v>41763</v>
      </c>
      <c r="G193" s="16">
        <f>Время[[#This Row],[ПоНеделям]]+7</f>
        <v>41764</v>
      </c>
      <c r="H193" s="16" t="str">
        <f>TEXT(DAY(Время[[#This Row],[ПоНеделям]]), "00")&amp;"-"&amp;TEXT(Время[[#This Row],[ПоНеделямПлюс]], "ДД.ММ.ГГГГ")</f>
        <v>28-04.05.2014</v>
      </c>
      <c r="I193" s="16">
        <f>Время[[#This Row],[ПоНеделям]]-6</f>
        <v>41751</v>
      </c>
    </row>
    <row r="194" spans="1:9" x14ac:dyDescent="0.25">
      <c r="A194" s="16">
        <v>41762</v>
      </c>
      <c r="B194" s="2">
        <f t="shared" si="21"/>
        <v>2014</v>
      </c>
      <c r="C194" s="2">
        <f t="shared" si="22"/>
        <v>5</v>
      </c>
      <c r="D194" s="2">
        <f t="shared" si="23"/>
        <v>7</v>
      </c>
      <c r="E194" s="16">
        <f t="shared" ref="E194:E257" si="24">A194+(2-IF(D194=1,8,D194))</f>
        <v>41757</v>
      </c>
      <c r="F194" s="16">
        <f>Время[[#This Row],[ПоНеделям]]+6</f>
        <v>41763</v>
      </c>
      <c r="G194" s="16">
        <f>Время[[#This Row],[ПоНеделям]]+7</f>
        <v>41764</v>
      </c>
      <c r="H194" s="16" t="str">
        <f>TEXT(DAY(Время[[#This Row],[ПоНеделям]]), "00")&amp;"-"&amp;TEXT(Время[[#This Row],[ПоНеделямПлюс]], "ДД.ММ.ГГГГ")</f>
        <v>28-04.05.2014</v>
      </c>
      <c r="I194" s="16">
        <f>Время[[#This Row],[ПоНеделям]]-6</f>
        <v>41751</v>
      </c>
    </row>
    <row r="195" spans="1:9" x14ac:dyDescent="0.25">
      <c r="A195" s="16">
        <v>41763</v>
      </c>
      <c r="B195" s="2">
        <f t="shared" si="21"/>
        <v>2014</v>
      </c>
      <c r="C195" s="2">
        <f t="shared" si="22"/>
        <v>5</v>
      </c>
      <c r="D195" s="2">
        <f t="shared" si="23"/>
        <v>1</v>
      </c>
      <c r="E195" s="16">
        <f t="shared" si="24"/>
        <v>41757</v>
      </c>
      <c r="F195" s="16">
        <f>Время[[#This Row],[ПоНеделям]]+6</f>
        <v>41763</v>
      </c>
      <c r="G195" s="16">
        <f>Время[[#This Row],[ПоНеделям]]+7</f>
        <v>41764</v>
      </c>
      <c r="H195" s="16" t="str">
        <f>TEXT(DAY(Время[[#This Row],[ПоНеделям]]), "00")&amp;"-"&amp;TEXT(Время[[#This Row],[ПоНеделямПлюс]], "ДД.ММ.ГГГГ")</f>
        <v>28-04.05.2014</v>
      </c>
      <c r="I195" s="16">
        <f>Время[[#This Row],[ПоНеделям]]-6</f>
        <v>41751</v>
      </c>
    </row>
    <row r="196" spans="1:9" x14ac:dyDescent="0.25">
      <c r="A196" s="16">
        <v>41764</v>
      </c>
      <c r="B196" s="2">
        <f t="shared" si="21"/>
        <v>2014</v>
      </c>
      <c r="C196" s="2">
        <f t="shared" si="22"/>
        <v>5</v>
      </c>
      <c r="D196" s="2">
        <f t="shared" si="23"/>
        <v>2</v>
      </c>
      <c r="E196" s="16">
        <f t="shared" si="24"/>
        <v>41764</v>
      </c>
      <c r="F196" s="16">
        <f>Время[[#This Row],[ПоНеделям]]+6</f>
        <v>41770</v>
      </c>
      <c r="G196" s="16">
        <f>Время[[#This Row],[ПоНеделям]]+7</f>
        <v>41771</v>
      </c>
      <c r="H196" s="16" t="str">
        <f>TEXT(DAY(Время[[#This Row],[ПоНеделям]]), "00")&amp;"-"&amp;TEXT(Время[[#This Row],[ПоНеделямПлюс]], "ДД.ММ.ГГГГ")</f>
        <v>05-11.05.2014</v>
      </c>
      <c r="I196" s="16">
        <f>Время[[#This Row],[ПоНеделям]]-6</f>
        <v>41758</v>
      </c>
    </row>
    <row r="197" spans="1:9" x14ac:dyDescent="0.25">
      <c r="A197" s="16">
        <v>41765</v>
      </c>
      <c r="B197" s="2">
        <f t="shared" si="21"/>
        <v>2014</v>
      </c>
      <c r="C197" s="2">
        <f t="shared" si="22"/>
        <v>5</v>
      </c>
      <c r="D197" s="2">
        <f t="shared" si="23"/>
        <v>3</v>
      </c>
      <c r="E197" s="16">
        <f t="shared" si="24"/>
        <v>41764</v>
      </c>
      <c r="F197" s="16">
        <f>Время[[#This Row],[ПоНеделям]]+6</f>
        <v>41770</v>
      </c>
      <c r="G197" s="16">
        <f>Время[[#This Row],[ПоНеделям]]+7</f>
        <v>41771</v>
      </c>
      <c r="H197" s="16" t="str">
        <f>TEXT(DAY(Время[[#This Row],[ПоНеделям]]), "00")&amp;"-"&amp;TEXT(Время[[#This Row],[ПоНеделямПлюс]], "ДД.ММ.ГГГГ")</f>
        <v>05-11.05.2014</v>
      </c>
      <c r="I197" s="16">
        <f>Время[[#This Row],[ПоНеделям]]-6</f>
        <v>41758</v>
      </c>
    </row>
    <row r="198" spans="1:9" x14ac:dyDescent="0.25">
      <c r="A198" s="16">
        <v>41766</v>
      </c>
      <c r="B198" s="2">
        <f t="shared" si="21"/>
        <v>2014</v>
      </c>
      <c r="C198" s="2">
        <f t="shared" si="22"/>
        <v>5</v>
      </c>
      <c r="D198" s="2">
        <f t="shared" si="23"/>
        <v>4</v>
      </c>
      <c r="E198" s="16">
        <f t="shared" si="24"/>
        <v>41764</v>
      </c>
      <c r="F198" s="16">
        <f>Время[[#This Row],[ПоНеделям]]+6</f>
        <v>41770</v>
      </c>
      <c r="G198" s="16">
        <f>Время[[#This Row],[ПоНеделям]]+7</f>
        <v>41771</v>
      </c>
      <c r="H198" s="16" t="str">
        <f>TEXT(DAY(Время[[#This Row],[ПоНеделям]]), "00")&amp;"-"&amp;TEXT(Время[[#This Row],[ПоНеделямПлюс]], "ДД.ММ.ГГГГ")</f>
        <v>05-11.05.2014</v>
      </c>
      <c r="I198" s="16">
        <f>Время[[#This Row],[ПоНеделям]]-6</f>
        <v>41758</v>
      </c>
    </row>
    <row r="199" spans="1:9" x14ac:dyDescent="0.25">
      <c r="A199" s="16">
        <v>41767</v>
      </c>
      <c r="B199" s="2">
        <f t="shared" si="21"/>
        <v>2014</v>
      </c>
      <c r="C199" s="2">
        <f t="shared" si="22"/>
        <v>5</v>
      </c>
      <c r="D199" s="2">
        <f t="shared" si="23"/>
        <v>5</v>
      </c>
      <c r="E199" s="16">
        <f t="shared" si="24"/>
        <v>41764</v>
      </c>
      <c r="F199" s="16">
        <f>Время[[#This Row],[ПоНеделям]]+6</f>
        <v>41770</v>
      </c>
      <c r="G199" s="16">
        <f>Время[[#This Row],[ПоНеделям]]+7</f>
        <v>41771</v>
      </c>
      <c r="H199" s="16" t="str">
        <f>TEXT(DAY(Время[[#This Row],[ПоНеделям]]), "00")&amp;"-"&amp;TEXT(Время[[#This Row],[ПоНеделямПлюс]], "ДД.ММ.ГГГГ")</f>
        <v>05-11.05.2014</v>
      </c>
      <c r="I199" s="16">
        <f>Время[[#This Row],[ПоНеделям]]-6</f>
        <v>41758</v>
      </c>
    </row>
    <row r="200" spans="1:9" x14ac:dyDescent="0.25">
      <c r="A200" s="16">
        <v>41768</v>
      </c>
      <c r="B200" s="2">
        <f t="shared" si="21"/>
        <v>2014</v>
      </c>
      <c r="C200" s="2">
        <f t="shared" si="22"/>
        <v>5</v>
      </c>
      <c r="D200" s="2">
        <f t="shared" si="23"/>
        <v>6</v>
      </c>
      <c r="E200" s="16">
        <f t="shared" si="24"/>
        <v>41764</v>
      </c>
      <c r="F200" s="16">
        <f>Время[[#This Row],[ПоНеделям]]+6</f>
        <v>41770</v>
      </c>
      <c r="G200" s="16">
        <f>Время[[#This Row],[ПоНеделям]]+7</f>
        <v>41771</v>
      </c>
      <c r="H200" s="16" t="str">
        <f>TEXT(DAY(Время[[#This Row],[ПоНеделям]]), "00")&amp;"-"&amp;TEXT(Время[[#This Row],[ПоНеделямПлюс]], "ДД.ММ.ГГГГ")</f>
        <v>05-11.05.2014</v>
      </c>
      <c r="I200" s="16">
        <f>Время[[#This Row],[ПоНеделям]]-6</f>
        <v>41758</v>
      </c>
    </row>
    <row r="201" spans="1:9" x14ac:dyDescent="0.25">
      <c r="A201" s="16">
        <v>41769</v>
      </c>
      <c r="B201" s="2">
        <f t="shared" ref="B201:B264" si="25">YEAR(A201)</f>
        <v>2014</v>
      </c>
      <c r="C201" s="2">
        <f t="shared" ref="C201:C264" si="26">MONTH(A201)</f>
        <v>5</v>
      </c>
      <c r="D201" s="2">
        <f t="shared" ref="D201:D264" si="27">WEEKDAY(A201)</f>
        <v>7</v>
      </c>
      <c r="E201" s="16">
        <f t="shared" si="24"/>
        <v>41764</v>
      </c>
      <c r="F201" s="16">
        <f>Время[[#This Row],[ПоНеделям]]+6</f>
        <v>41770</v>
      </c>
      <c r="G201" s="16">
        <f>Время[[#This Row],[ПоНеделям]]+7</f>
        <v>41771</v>
      </c>
      <c r="H201" s="16" t="str">
        <f>TEXT(DAY(Время[[#This Row],[ПоНеделям]]), "00")&amp;"-"&amp;TEXT(Время[[#This Row],[ПоНеделямПлюс]], "ДД.ММ.ГГГГ")</f>
        <v>05-11.05.2014</v>
      </c>
      <c r="I201" s="16">
        <f>Время[[#This Row],[ПоНеделям]]-6</f>
        <v>41758</v>
      </c>
    </row>
    <row r="202" spans="1:9" x14ac:dyDescent="0.25">
      <c r="A202" s="16">
        <v>41770</v>
      </c>
      <c r="B202" s="2">
        <f t="shared" si="25"/>
        <v>2014</v>
      </c>
      <c r="C202" s="2">
        <f t="shared" si="26"/>
        <v>5</v>
      </c>
      <c r="D202" s="2">
        <f t="shared" si="27"/>
        <v>1</v>
      </c>
      <c r="E202" s="16">
        <f t="shared" si="24"/>
        <v>41764</v>
      </c>
      <c r="F202" s="16">
        <f>Время[[#This Row],[ПоНеделям]]+6</f>
        <v>41770</v>
      </c>
      <c r="G202" s="16">
        <f>Время[[#This Row],[ПоНеделям]]+7</f>
        <v>41771</v>
      </c>
      <c r="H202" s="16" t="str">
        <f>TEXT(DAY(Время[[#This Row],[ПоНеделям]]), "00")&amp;"-"&amp;TEXT(Время[[#This Row],[ПоНеделямПлюс]], "ДД.ММ.ГГГГ")</f>
        <v>05-11.05.2014</v>
      </c>
      <c r="I202" s="16">
        <f>Время[[#This Row],[ПоНеделям]]-6</f>
        <v>41758</v>
      </c>
    </row>
    <row r="203" spans="1:9" x14ac:dyDescent="0.25">
      <c r="A203" s="16">
        <v>41771</v>
      </c>
      <c r="B203" s="2">
        <f t="shared" si="25"/>
        <v>2014</v>
      </c>
      <c r="C203" s="2">
        <f t="shared" si="26"/>
        <v>5</v>
      </c>
      <c r="D203" s="2">
        <f t="shared" si="27"/>
        <v>2</v>
      </c>
      <c r="E203" s="16">
        <f t="shared" si="24"/>
        <v>41771</v>
      </c>
      <c r="F203" s="16">
        <f>Время[[#This Row],[ПоНеделям]]+6</f>
        <v>41777</v>
      </c>
      <c r="G203" s="16">
        <f>Время[[#This Row],[ПоНеделям]]+7</f>
        <v>41778</v>
      </c>
      <c r="H203" s="16" t="str">
        <f>TEXT(DAY(Время[[#This Row],[ПоНеделям]]), "00")&amp;"-"&amp;TEXT(Время[[#This Row],[ПоНеделямПлюс]], "ДД.ММ.ГГГГ")</f>
        <v>12-18.05.2014</v>
      </c>
      <c r="I203" s="16">
        <f>Время[[#This Row],[ПоНеделям]]-6</f>
        <v>41765</v>
      </c>
    </row>
    <row r="204" spans="1:9" x14ac:dyDescent="0.25">
      <c r="A204" s="16">
        <v>41772</v>
      </c>
      <c r="B204" s="2">
        <f t="shared" si="25"/>
        <v>2014</v>
      </c>
      <c r="C204" s="2">
        <f t="shared" si="26"/>
        <v>5</v>
      </c>
      <c r="D204" s="2">
        <f t="shared" si="27"/>
        <v>3</v>
      </c>
      <c r="E204" s="16">
        <f t="shared" si="24"/>
        <v>41771</v>
      </c>
      <c r="F204" s="16">
        <f>Время[[#This Row],[ПоНеделям]]+6</f>
        <v>41777</v>
      </c>
      <c r="G204" s="16">
        <f>Время[[#This Row],[ПоНеделям]]+7</f>
        <v>41778</v>
      </c>
      <c r="H204" s="16" t="str">
        <f>TEXT(DAY(Время[[#This Row],[ПоНеделям]]), "00")&amp;"-"&amp;TEXT(Время[[#This Row],[ПоНеделямПлюс]], "ДД.ММ.ГГГГ")</f>
        <v>12-18.05.2014</v>
      </c>
      <c r="I204" s="16">
        <f>Время[[#This Row],[ПоНеделям]]-6</f>
        <v>41765</v>
      </c>
    </row>
    <row r="205" spans="1:9" x14ac:dyDescent="0.25">
      <c r="A205" s="16">
        <v>41773</v>
      </c>
      <c r="B205" s="2">
        <f t="shared" si="25"/>
        <v>2014</v>
      </c>
      <c r="C205" s="2">
        <f t="shared" si="26"/>
        <v>5</v>
      </c>
      <c r="D205" s="2">
        <f t="shared" si="27"/>
        <v>4</v>
      </c>
      <c r="E205" s="16">
        <f t="shared" si="24"/>
        <v>41771</v>
      </c>
      <c r="F205" s="16">
        <f>Время[[#This Row],[ПоНеделям]]+6</f>
        <v>41777</v>
      </c>
      <c r="G205" s="16">
        <f>Время[[#This Row],[ПоНеделям]]+7</f>
        <v>41778</v>
      </c>
      <c r="H205" s="16" t="str">
        <f>TEXT(DAY(Время[[#This Row],[ПоНеделям]]), "00")&amp;"-"&amp;TEXT(Время[[#This Row],[ПоНеделямПлюс]], "ДД.ММ.ГГГГ")</f>
        <v>12-18.05.2014</v>
      </c>
      <c r="I205" s="16">
        <f>Время[[#This Row],[ПоНеделям]]-6</f>
        <v>41765</v>
      </c>
    </row>
    <row r="206" spans="1:9" x14ac:dyDescent="0.25">
      <c r="A206" s="16">
        <v>41774</v>
      </c>
      <c r="B206" s="2">
        <f t="shared" si="25"/>
        <v>2014</v>
      </c>
      <c r="C206" s="2">
        <f t="shared" si="26"/>
        <v>5</v>
      </c>
      <c r="D206" s="2">
        <f t="shared" si="27"/>
        <v>5</v>
      </c>
      <c r="E206" s="16">
        <f t="shared" si="24"/>
        <v>41771</v>
      </c>
      <c r="F206" s="16">
        <f>Время[[#This Row],[ПоНеделям]]+6</f>
        <v>41777</v>
      </c>
      <c r="G206" s="16">
        <f>Время[[#This Row],[ПоНеделям]]+7</f>
        <v>41778</v>
      </c>
      <c r="H206" s="16" t="str">
        <f>TEXT(DAY(Время[[#This Row],[ПоНеделям]]), "00")&amp;"-"&amp;TEXT(Время[[#This Row],[ПоНеделямПлюс]], "ДД.ММ.ГГГГ")</f>
        <v>12-18.05.2014</v>
      </c>
      <c r="I206" s="16">
        <f>Время[[#This Row],[ПоНеделям]]-6</f>
        <v>41765</v>
      </c>
    </row>
    <row r="207" spans="1:9" x14ac:dyDescent="0.25">
      <c r="A207" s="16">
        <v>41775</v>
      </c>
      <c r="B207" s="2">
        <f t="shared" si="25"/>
        <v>2014</v>
      </c>
      <c r="C207" s="2">
        <f t="shared" si="26"/>
        <v>5</v>
      </c>
      <c r="D207" s="2">
        <f t="shared" si="27"/>
        <v>6</v>
      </c>
      <c r="E207" s="16">
        <f t="shared" si="24"/>
        <v>41771</v>
      </c>
      <c r="F207" s="16">
        <f>Время[[#This Row],[ПоНеделям]]+6</f>
        <v>41777</v>
      </c>
      <c r="G207" s="16">
        <f>Время[[#This Row],[ПоНеделям]]+7</f>
        <v>41778</v>
      </c>
      <c r="H207" s="16" t="str">
        <f>TEXT(DAY(Время[[#This Row],[ПоНеделям]]), "00")&amp;"-"&amp;TEXT(Время[[#This Row],[ПоНеделямПлюс]], "ДД.ММ.ГГГГ")</f>
        <v>12-18.05.2014</v>
      </c>
      <c r="I207" s="16">
        <f>Время[[#This Row],[ПоНеделям]]-6</f>
        <v>41765</v>
      </c>
    </row>
    <row r="208" spans="1:9" x14ac:dyDescent="0.25">
      <c r="A208" s="16">
        <v>41776</v>
      </c>
      <c r="B208" s="2">
        <f t="shared" si="25"/>
        <v>2014</v>
      </c>
      <c r="C208" s="2">
        <f t="shared" si="26"/>
        <v>5</v>
      </c>
      <c r="D208" s="2">
        <f t="shared" si="27"/>
        <v>7</v>
      </c>
      <c r="E208" s="16">
        <f t="shared" si="24"/>
        <v>41771</v>
      </c>
      <c r="F208" s="16">
        <f>Время[[#This Row],[ПоНеделям]]+6</f>
        <v>41777</v>
      </c>
      <c r="G208" s="16">
        <f>Время[[#This Row],[ПоНеделям]]+7</f>
        <v>41778</v>
      </c>
      <c r="H208" s="16" t="str">
        <f>TEXT(DAY(Время[[#This Row],[ПоНеделям]]), "00")&amp;"-"&amp;TEXT(Время[[#This Row],[ПоНеделямПлюс]], "ДД.ММ.ГГГГ")</f>
        <v>12-18.05.2014</v>
      </c>
      <c r="I208" s="16">
        <f>Время[[#This Row],[ПоНеделям]]-6</f>
        <v>41765</v>
      </c>
    </row>
    <row r="209" spans="1:9" x14ac:dyDescent="0.25">
      <c r="A209" s="16">
        <v>41777</v>
      </c>
      <c r="B209" s="2">
        <f t="shared" si="25"/>
        <v>2014</v>
      </c>
      <c r="C209" s="2">
        <f t="shared" si="26"/>
        <v>5</v>
      </c>
      <c r="D209" s="2">
        <f t="shared" si="27"/>
        <v>1</v>
      </c>
      <c r="E209" s="16">
        <f t="shared" si="24"/>
        <v>41771</v>
      </c>
      <c r="F209" s="16">
        <f>Время[[#This Row],[ПоНеделям]]+6</f>
        <v>41777</v>
      </c>
      <c r="G209" s="16">
        <f>Время[[#This Row],[ПоНеделям]]+7</f>
        <v>41778</v>
      </c>
      <c r="H209" s="16" t="str">
        <f>TEXT(DAY(Время[[#This Row],[ПоНеделям]]), "00")&amp;"-"&amp;TEXT(Время[[#This Row],[ПоНеделямПлюс]], "ДД.ММ.ГГГГ")</f>
        <v>12-18.05.2014</v>
      </c>
      <c r="I209" s="16">
        <f>Время[[#This Row],[ПоНеделям]]-6</f>
        <v>41765</v>
      </c>
    </row>
    <row r="210" spans="1:9" x14ac:dyDescent="0.25">
      <c r="A210" s="16">
        <v>41778</v>
      </c>
      <c r="B210" s="2">
        <f t="shared" si="25"/>
        <v>2014</v>
      </c>
      <c r="C210" s="2">
        <f t="shared" si="26"/>
        <v>5</v>
      </c>
      <c r="D210" s="2">
        <f t="shared" si="27"/>
        <v>2</v>
      </c>
      <c r="E210" s="16">
        <f t="shared" si="24"/>
        <v>41778</v>
      </c>
      <c r="F210" s="16">
        <f>Время[[#This Row],[ПоНеделям]]+6</f>
        <v>41784</v>
      </c>
      <c r="G210" s="16">
        <f>Время[[#This Row],[ПоНеделям]]+7</f>
        <v>41785</v>
      </c>
      <c r="H210" s="16" t="str">
        <f>TEXT(DAY(Время[[#This Row],[ПоНеделям]]), "00")&amp;"-"&amp;TEXT(Время[[#This Row],[ПоНеделямПлюс]], "ДД.ММ.ГГГГ")</f>
        <v>19-25.05.2014</v>
      </c>
      <c r="I210" s="16">
        <f>Время[[#This Row],[ПоНеделям]]-6</f>
        <v>41772</v>
      </c>
    </row>
    <row r="211" spans="1:9" x14ac:dyDescent="0.25">
      <c r="A211" s="16">
        <v>41779</v>
      </c>
      <c r="B211" s="2">
        <f t="shared" si="25"/>
        <v>2014</v>
      </c>
      <c r="C211" s="2">
        <f t="shared" si="26"/>
        <v>5</v>
      </c>
      <c r="D211" s="2">
        <f t="shared" si="27"/>
        <v>3</v>
      </c>
      <c r="E211" s="16">
        <f t="shared" si="24"/>
        <v>41778</v>
      </c>
      <c r="F211" s="16">
        <f>Время[[#This Row],[ПоНеделям]]+6</f>
        <v>41784</v>
      </c>
      <c r="G211" s="16">
        <f>Время[[#This Row],[ПоНеделям]]+7</f>
        <v>41785</v>
      </c>
      <c r="H211" s="16" t="str">
        <f>TEXT(DAY(Время[[#This Row],[ПоНеделям]]), "00")&amp;"-"&amp;TEXT(Время[[#This Row],[ПоНеделямПлюс]], "ДД.ММ.ГГГГ")</f>
        <v>19-25.05.2014</v>
      </c>
      <c r="I211" s="16">
        <f>Время[[#This Row],[ПоНеделям]]-6</f>
        <v>41772</v>
      </c>
    </row>
    <row r="212" spans="1:9" x14ac:dyDescent="0.25">
      <c r="A212" s="16">
        <v>41780</v>
      </c>
      <c r="B212" s="2">
        <f t="shared" si="25"/>
        <v>2014</v>
      </c>
      <c r="C212" s="2">
        <f t="shared" si="26"/>
        <v>5</v>
      </c>
      <c r="D212" s="2">
        <f t="shared" si="27"/>
        <v>4</v>
      </c>
      <c r="E212" s="16">
        <f t="shared" si="24"/>
        <v>41778</v>
      </c>
      <c r="F212" s="16">
        <f>Время[[#This Row],[ПоНеделям]]+6</f>
        <v>41784</v>
      </c>
      <c r="G212" s="16">
        <f>Время[[#This Row],[ПоНеделям]]+7</f>
        <v>41785</v>
      </c>
      <c r="H212" s="16" t="str">
        <f>TEXT(DAY(Время[[#This Row],[ПоНеделям]]), "00")&amp;"-"&amp;TEXT(Время[[#This Row],[ПоНеделямПлюс]], "ДД.ММ.ГГГГ")</f>
        <v>19-25.05.2014</v>
      </c>
      <c r="I212" s="16">
        <f>Время[[#This Row],[ПоНеделям]]-6</f>
        <v>41772</v>
      </c>
    </row>
    <row r="213" spans="1:9" x14ac:dyDescent="0.25">
      <c r="A213" s="16">
        <v>41781</v>
      </c>
      <c r="B213" s="2">
        <f t="shared" si="25"/>
        <v>2014</v>
      </c>
      <c r="C213" s="2">
        <f t="shared" si="26"/>
        <v>5</v>
      </c>
      <c r="D213" s="2">
        <f t="shared" si="27"/>
        <v>5</v>
      </c>
      <c r="E213" s="16">
        <f t="shared" si="24"/>
        <v>41778</v>
      </c>
      <c r="F213" s="16">
        <f>Время[[#This Row],[ПоНеделям]]+6</f>
        <v>41784</v>
      </c>
      <c r="G213" s="16">
        <f>Время[[#This Row],[ПоНеделям]]+7</f>
        <v>41785</v>
      </c>
      <c r="H213" s="16" t="str">
        <f>TEXT(DAY(Время[[#This Row],[ПоНеделям]]), "00")&amp;"-"&amp;TEXT(Время[[#This Row],[ПоНеделямПлюс]], "ДД.ММ.ГГГГ")</f>
        <v>19-25.05.2014</v>
      </c>
      <c r="I213" s="16">
        <f>Время[[#This Row],[ПоНеделям]]-6</f>
        <v>41772</v>
      </c>
    </row>
    <row r="214" spans="1:9" x14ac:dyDescent="0.25">
      <c r="A214" s="16">
        <v>41782</v>
      </c>
      <c r="B214" s="2">
        <f t="shared" si="25"/>
        <v>2014</v>
      </c>
      <c r="C214" s="2">
        <f t="shared" si="26"/>
        <v>5</v>
      </c>
      <c r="D214" s="2">
        <f t="shared" si="27"/>
        <v>6</v>
      </c>
      <c r="E214" s="16">
        <f t="shared" si="24"/>
        <v>41778</v>
      </c>
      <c r="F214" s="16">
        <f>Время[[#This Row],[ПоНеделям]]+6</f>
        <v>41784</v>
      </c>
      <c r="G214" s="16">
        <f>Время[[#This Row],[ПоНеделям]]+7</f>
        <v>41785</v>
      </c>
      <c r="H214" s="16" t="str">
        <f>TEXT(DAY(Время[[#This Row],[ПоНеделям]]), "00")&amp;"-"&amp;TEXT(Время[[#This Row],[ПоНеделямПлюс]], "ДД.ММ.ГГГГ")</f>
        <v>19-25.05.2014</v>
      </c>
      <c r="I214" s="16">
        <f>Время[[#This Row],[ПоНеделям]]-6</f>
        <v>41772</v>
      </c>
    </row>
    <row r="215" spans="1:9" x14ac:dyDescent="0.25">
      <c r="A215" s="16">
        <v>41783</v>
      </c>
      <c r="B215" s="2">
        <f t="shared" si="25"/>
        <v>2014</v>
      </c>
      <c r="C215" s="2">
        <f t="shared" si="26"/>
        <v>5</v>
      </c>
      <c r="D215" s="2">
        <f t="shared" si="27"/>
        <v>7</v>
      </c>
      <c r="E215" s="16">
        <f t="shared" si="24"/>
        <v>41778</v>
      </c>
      <c r="F215" s="16">
        <f>Время[[#This Row],[ПоНеделям]]+6</f>
        <v>41784</v>
      </c>
      <c r="G215" s="16">
        <f>Время[[#This Row],[ПоНеделям]]+7</f>
        <v>41785</v>
      </c>
      <c r="H215" s="16" t="str">
        <f>TEXT(DAY(Время[[#This Row],[ПоНеделям]]), "00")&amp;"-"&amp;TEXT(Время[[#This Row],[ПоНеделямПлюс]], "ДД.ММ.ГГГГ")</f>
        <v>19-25.05.2014</v>
      </c>
      <c r="I215" s="16">
        <f>Время[[#This Row],[ПоНеделям]]-6</f>
        <v>41772</v>
      </c>
    </row>
    <row r="216" spans="1:9" x14ac:dyDescent="0.25">
      <c r="A216" s="16">
        <v>41784</v>
      </c>
      <c r="B216" s="2">
        <f t="shared" si="25"/>
        <v>2014</v>
      </c>
      <c r="C216" s="2">
        <f t="shared" si="26"/>
        <v>5</v>
      </c>
      <c r="D216" s="2">
        <f t="shared" si="27"/>
        <v>1</v>
      </c>
      <c r="E216" s="16">
        <f t="shared" si="24"/>
        <v>41778</v>
      </c>
      <c r="F216" s="16">
        <f>Время[[#This Row],[ПоНеделям]]+6</f>
        <v>41784</v>
      </c>
      <c r="G216" s="16">
        <f>Время[[#This Row],[ПоНеделям]]+7</f>
        <v>41785</v>
      </c>
      <c r="H216" s="16" t="str">
        <f>TEXT(DAY(Время[[#This Row],[ПоНеделям]]), "00")&amp;"-"&amp;TEXT(Время[[#This Row],[ПоНеделямПлюс]], "ДД.ММ.ГГГГ")</f>
        <v>19-25.05.2014</v>
      </c>
      <c r="I216" s="16">
        <f>Время[[#This Row],[ПоНеделям]]-6</f>
        <v>41772</v>
      </c>
    </row>
    <row r="217" spans="1:9" x14ac:dyDescent="0.25">
      <c r="A217" s="16">
        <v>41785</v>
      </c>
      <c r="B217" s="2">
        <f t="shared" si="25"/>
        <v>2014</v>
      </c>
      <c r="C217" s="2">
        <f t="shared" si="26"/>
        <v>5</v>
      </c>
      <c r="D217" s="2">
        <f t="shared" si="27"/>
        <v>2</v>
      </c>
      <c r="E217" s="16">
        <f t="shared" si="24"/>
        <v>41785</v>
      </c>
      <c r="F217" s="16">
        <f>Время[[#This Row],[ПоНеделям]]+6</f>
        <v>41791</v>
      </c>
      <c r="G217" s="16">
        <f>Время[[#This Row],[ПоНеделям]]+7</f>
        <v>41792</v>
      </c>
      <c r="H217" s="16" t="str">
        <f>TEXT(DAY(Время[[#This Row],[ПоНеделям]]), "00")&amp;"-"&amp;TEXT(Время[[#This Row],[ПоНеделямПлюс]], "ДД.ММ.ГГГГ")</f>
        <v>26-01.06.2014</v>
      </c>
      <c r="I217" s="16">
        <f>Время[[#This Row],[ПоНеделям]]-6</f>
        <v>41779</v>
      </c>
    </row>
    <row r="218" spans="1:9" x14ac:dyDescent="0.25">
      <c r="A218" s="16">
        <v>41786</v>
      </c>
      <c r="B218" s="2">
        <f t="shared" si="25"/>
        <v>2014</v>
      </c>
      <c r="C218" s="2">
        <f t="shared" si="26"/>
        <v>5</v>
      </c>
      <c r="D218" s="2">
        <f t="shared" si="27"/>
        <v>3</v>
      </c>
      <c r="E218" s="16">
        <f t="shared" si="24"/>
        <v>41785</v>
      </c>
      <c r="F218" s="16">
        <f>Время[[#This Row],[ПоНеделям]]+6</f>
        <v>41791</v>
      </c>
      <c r="G218" s="16">
        <f>Время[[#This Row],[ПоНеделям]]+7</f>
        <v>41792</v>
      </c>
      <c r="H218" s="16" t="str">
        <f>TEXT(DAY(Время[[#This Row],[ПоНеделям]]), "00")&amp;"-"&amp;TEXT(Время[[#This Row],[ПоНеделямПлюс]], "ДД.ММ.ГГГГ")</f>
        <v>26-01.06.2014</v>
      </c>
      <c r="I218" s="16">
        <f>Время[[#This Row],[ПоНеделям]]-6</f>
        <v>41779</v>
      </c>
    </row>
    <row r="219" spans="1:9" x14ac:dyDescent="0.25">
      <c r="A219" s="16">
        <v>41787</v>
      </c>
      <c r="B219" s="2">
        <f t="shared" si="25"/>
        <v>2014</v>
      </c>
      <c r="C219" s="2">
        <f t="shared" si="26"/>
        <v>5</v>
      </c>
      <c r="D219" s="2">
        <f t="shared" si="27"/>
        <v>4</v>
      </c>
      <c r="E219" s="16">
        <f t="shared" si="24"/>
        <v>41785</v>
      </c>
      <c r="F219" s="16">
        <f>Время[[#This Row],[ПоНеделям]]+6</f>
        <v>41791</v>
      </c>
      <c r="G219" s="16">
        <f>Время[[#This Row],[ПоНеделям]]+7</f>
        <v>41792</v>
      </c>
      <c r="H219" s="16" t="str">
        <f>TEXT(DAY(Время[[#This Row],[ПоНеделям]]), "00")&amp;"-"&amp;TEXT(Время[[#This Row],[ПоНеделямПлюс]], "ДД.ММ.ГГГГ")</f>
        <v>26-01.06.2014</v>
      </c>
      <c r="I219" s="16">
        <f>Время[[#This Row],[ПоНеделям]]-6</f>
        <v>41779</v>
      </c>
    </row>
    <row r="220" spans="1:9" x14ac:dyDescent="0.25">
      <c r="A220" s="16">
        <v>41788</v>
      </c>
      <c r="B220" s="2">
        <f t="shared" si="25"/>
        <v>2014</v>
      </c>
      <c r="C220" s="2">
        <f t="shared" si="26"/>
        <v>5</v>
      </c>
      <c r="D220" s="2">
        <f t="shared" si="27"/>
        <v>5</v>
      </c>
      <c r="E220" s="16">
        <f t="shared" si="24"/>
        <v>41785</v>
      </c>
      <c r="F220" s="16">
        <f>Время[[#This Row],[ПоНеделям]]+6</f>
        <v>41791</v>
      </c>
      <c r="G220" s="16">
        <f>Время[[#This Row],[ПоНеделям]]+7</f>
        <v>41792</v>
      </c>
      <c r="H220" s="16" t="str">
        <f>TEXT(DAY(Время[[#This Row],[ПоНеделям]]), "00")&amp;"-"&amp;TEXT(Время[[#This Row],[ПоНеделямПлюс]], "ДД.ММ.ГГГГ")</f>
        <v>26-01.06.2014</v>
      </c>
      <c r="I220" s="16">
        <f>Время[[#This Row],[ПоНеделям]]-6</f>
        <v>41779</v>
      </c>
    </row>
    <row r="221" spans="1:9" x14ac:dyDescent="0.25">
      <c r="A221" s="16">
        <v>41789</v>
      </c>
      <c r="B221" s="2">
        <f t="shared" si="25"/>
        <v>2014</v>
      </c>
      <c r="C221" s="2">
        <f t="shared" si="26"/>
        <v>5</v>
      </c>
      <c r="D221" s="2">
        <f t="shared" si="27"/>
        <v>6</v>
      </c>
      <c r="E221" s="16">
        <f t="shared" si="24"/>
        <v>41785</v>
      </c>
      <c r="F221" s="16">
        <f>Время[[#This Row],[ПоНеделям]]+6</f>
        <v>41791</v>
      </c>
      <c r="G221" s="16">
        <f>Время[[#This Row],[ПоНеделям]]+7</f>
        <v>41792</v>
      </c>
      <c r="H221" s="16" t="str">
        <f>TEXT(DAY(Время[[#This Row],[ПоНеделям]]), "00")&amp;"-"&amp;TEXT(Время[[#This Row],[ПоНеделямПлюс]], "ДД.ММ.ГГГГ")</f>
        <v>26-01.06.2014</v>
      </c>
      <c r="I221" s="16">
        <f>Время[[#This Row],[ПоНеделям]]-6</f>
        <v>41779</v>
      </c>
    </row>
    <row r="222" spans="1:9" x14ac:dyDescent="0.25">
      <c r="A222" s="16">
        <v>41790</v>
      </c>
      <c r="B222" s="2">
        <f t="shared" si="25"/>
        <v>2014</v>
      </c>
      <c r="C222" s="2">
        <f t="shared" si="26"/>
        <v>5</v>
      </c>
      <c r="D222" s="2">
        <f t="shared" si="27"/>
        <v>7</v>
      </c>
      <c r="E222" s="16">
        <f t="shared" si="24"/>
        <v>41785</v>
      </c>
      <c r="F222" s="16">
        <f>Время[[#This Row],[ПоНеделям]]+6</f>
        <v>41791</v>
      </c>
      <c r="G222" s="16">
        <f>Время[[#This Row],[ПоНеделям]]+7</f>
        <v>41792</v>
      </c>
      <c r="H222" s="16" t="str">
        <f>TEXT(DAY(Время[[#This Row],[ПоНеделям]]), "00")&amp;"-"&amp;TEXT(Время[[#This Row],[ПоНеделямПлюс]], "ДД.ММ.ГГГГ")</f>
        <v>26-01.06.2014</v>
      </c>
      <c r="I222" s="16">
        <f>Время[[#This Row],[ПоНеделям]]-6</f>
        <v>41779</v>
      </c>
    </row>
    <row r="223" spans="1:9" x14ac:dyDescent="0.25">
      <c r="A223" s="16">
        <v>41791</v>
      </c>
      <c r="B223" s="2">
        <f t="shared" si="25"/>
        <v>2014</v>
      </c>
      <c r="C223" s="2">
        <f t="shared" si="26"/>
        <v>6</v>
      </c>
      <c r="D223" s="2">
        <f t="shared" si="27"/>
        <v>1</v>
      </c>
      <c r="E223" s="16">
        <f t="shared" si="24"/>
        <v>41785</v>
      </c>
      <c r="F223" s="16">
        <f>Время[[#This Row],[ПоНеделям]]+6</f>
        <v>41791</v>
      </c>
      <c r="G223" s="16">
        <f>Время[[#This Row],[ПоНеделям]]+7</f>
        <v>41792</v>
      </c>
      <c r="H223" s="16" t="str">
        <f>TEXT(DAY(Время[[#This Row],[ПоНеделям]]), "00")&amp;"-"&amp;TEXT(Время[[#This Row],[ПоНеделямПлюс]], "ДД.ММ.ГГГГ")</f>
        <v>26-01.06.2014</v>
      </c>
      <c r="I223" s="16">
        <f>Время[[#This Row],[ПоНеделям]]-6</f>
        <v>41779</v>
      </c>
    </row>
    <row r="224" spans="1:9" x14ac:dyDescent="0.25">
      <c r="A224" s="16">
        <v>41792</v>
      </c>
      <c r="B224" s="2">
        <f t="shared" si="25"/>
        <v>2014</v>
      </c>
      <c r="C224" s="2">
        <f t="shared" si="26"/>
        <v>6</v>
      </c>
      <c r="D224" s="2">
        <f t="shared" si="27"/>
        <v>2</v>
      </c>
      <c r="E224" s="16">
        <f t="shared" si="24"/>
        <v>41792</v>
      </c>
      <c r="F224" s="16">
        <f>Время[[#This Row],[ПоНеделям]]+6</f>
        <v>41798</v>
      </c>
      <c r="G224" s="16">
        <f>Время[[#This Row],[ПоНеделям]]+7</f>
        <v>41799</v>
      </c>
      <c r="H224" s="16" t="str">
        <f>TEXT(DAY(Время[[#This Row],[ПоНеделям]]), "00")&amp;"-"&amp;TEXT(Время[[#This Row],[ПоНеделямПлюс]], "ДД.ММ.ГГГГ")</f>
        <v>02-08.06.2014</v>
      </c>
      <c r="I224" s="16">
        <f>Время[[#This Row],[ПоНеделям]]-6</f>
        <v>41786</v>
      </c>
    </row>
    <row r="225" spans="1:9" x14ac:dyDescent="0.25">
      <c r="A225" s="16">
        <v>41793</v>
      </c>
      <c r="B225" s="2">
        <f t="shared" si="25"/>
        <v>2014</v>
      </c>
      <c r="C225" s="2">
        <f t="shared" si="26"/>
        <v>6</v>
      </c>
      <c r="D225" s="2">
        <f t="shared" si="27"/>
        <v>3</v>
      </c>
      <c r="E225" s="16">
        <f t="shared" si="24"/>
        <v>41792</v>
      </c>
      <c r="F225" s="16">
        <f>Время[[#This Row],[ПоНеделям]]+6</f>
        <v>41798</v>
      </c>
      <c r="G225" s="16">
        <f>Время[[#This Row],[ПоНеделям]]+7</f>
        <v>41799</v>
      </c>
      <c r="H225" s="16" t="str">
        <f>TEXT(DAY(Время[[#This Row],[ПоНеделям]]), "00")&amp;"-"&amp;TEXT(Время[[#This Row],[ПоНеделямПлюс]], "ДД.ММ.ГГГГ")</f>
        <v>02-08.06.2014</v>
      </c>
      <c r="I225" s="16">
        <f>Время[[#This Row],[ПоНеделям]]-6</f>
        <v>41786</v>
      </c>
    </row>
    <row r="226" spans="1:9" x14ac:dyDescent="0.25">
      <c r="A226" s="16">
        <v>41794</v>
      </c>
      <c r="B226" s="2">
        <f t="shared" si="25"/>
        <v>2014</v>
      </c>
      <c r="C226" s="2">
        <f t="shared" si="26"/>
        <v>6</v>
      </c>
      <c r="D226" s="2">
        <f t="shared" si="27"/>
        <v>4</v>
      </c>
      <c r="E226" s="16">
        <f t="shared" si="24"/>
        <v>41792</v>
      </c>
      <c r="F226" s="16">
        <f>Время[[#This Row],[ПоНеделям]]+6</f>
        <v>41798</v>
      </c>
      <c r="G226" s="16">
        <f>Время[[#This Row],[ПоНеделям]]+7</f>
        <v>41799</v>
      </c>
      <c r="H226" s="16" t="str">
        <f>TEXT(DAY(Время[[#This Row],[ПоНеделям]]), "00")&amp;"-"&amp;TEXT(Время[[#This Row],[ПоНеделямПлюс]], "ДД.ММ.ГГГГ")</f>
        <v>02-08.06.2014</v>
      </c>
      <c r="I226" s="16">
        <f>Время[[#This Row],[ПоНеделям]]-6</f>
        <v>41786</v>
      </c>
    </row>
    <row r="227" spans="1:9" x14ac:dyDescent="0.25">
      <c r="A227" s="16">
        <v>41795</v>
      </c>
      <c r="B227" s="2">
        <f t="shared" si="25"/>
        <v>2014</v>
      </c>
      <c r="C227" s="2">
        <f t="shared" si="26"/>
        <v>6</v>
      </c>
      <c r="D227" s="2">
        <f t="shared" si="27"/>
        <v>5</v>
      </c>
      <c r="E227" s="16">
        <f t="shared" si="24"/>
        <v>41792</v>
      </c>
      <c r="F227" s="16">
        <f>Время[[#This Row],[ПоНеделям]]+6</f>
        <v>41798</v>
      </c>
      <c r="G227" s="16">
        <f>Время[[#This Row],[ПоНеделям]]+7</f>
        <v>41799</v>
      </c>
      <c r="H227" s="16" t="str">
        <f>TEXT(DAY(Время[[#This Row],[ПоНеделям]]), "00")&amp;"-"&amp;TEXT(Время[[#This Row],[ПоНеделямПлюс]], "ДД.ММ.ГГГГ")</f>
        <v>02-08.06.2014</v>
      </c>
      <c r="I227" s="16">
        <f>Время[[#This Row],[ПоНеделям]]-6</f>
        <v>41786</v>
      </c>
    </row>
    <row r="228" spans="1:9" x14ac:dyDescent="0.25">
      <c r="A228" s="16">
        <v>41796</v>
      </c>
      <c r="B228" s="2">
        <f t="shared" si="25"/>
        <v>2014</v>
      </c>
      <c r="C228" s="2">
        <f t="shared" si="26"/>
        <v>6</v>
      </c>
      <c r="D228" s="2">
        <f t="shared" si="27"/>
        <v>6</v>
      </c>
      <c r="E228" s="16">
        <f t="shared" si="24"/>
        <v>41792</v>
      </c>
      <c r="F228" s="16">
        <f>Время[[#This Row],[ПоНеделям]]+6</f>
        <v>41798</v>
      </c>
      <c r="G228" s="16">
        <f>Время[[#This Row],[ПоНеделям]]+7</f>
        <v>41799</v>
      </c>
      <c r="H228" s="16" t="str">
        <f>TEXT(DAY(Время[[#This Row],[ПоНеделям]]), "00")&amp;"-"&amp;TEXT(Время[[#This Row],[ПоНеделямПлюс]], "ДД.ММ.ГГГГ")</f>
        <v>02-08.06.2014</v>
      </c>
      <c r="I228" s="16">
        <f>Время[[#This Row],[ПоНеделям]]-6</f>
        <v>41786</v>
      </c>
    </row>
    <row r="229" spans="1:9" x14ac:dyDescent="0.25">
      <c r="A229" s="16">
        <v>41797</v>
      </c>
      <c r="B229" s="2">
        <f t="shared" si="25"/>
        <v>2014</v>
      </c>
      <c r="C229" s="2">
        <f t="shared" si="26"/>
        <v>6</v>
      </c>
      <c r="D229" s="2">
        <f t="shared" si="27"/>
        <v>7</v>
      </c>
      <c r="E229" s="16">
        <f t="shared" si="24"/>
        <v>41792</v>
      </c>
      <c r="F229" s="16">
        <f>Время[[#This Row],[ПоНеделям]]+6</f>
        <v>41798</v>
      </c>
      <c r="G229" s="16">
        <f>Время[[#This Row],[ПоНеделям]]+7</f>
        <v>41799</v>
      </c>
      <c r="H229" s="16" t="str">
        <f>TEXT(DAY(Время[[#This Row],[ПоНеделям]]), "00")&amp;"-"&amp;TEXT(Время[[#This Row],[ПоНеделямПлюс]], "ДД.ММ.ГГГГ")</f>
        <v>02-08.06.2014</v>
      </c>
      <c r="I229" s="16">
        <f>Время[[#This Row],[ПоНеделям]]-6</f>
        <v>41786</v>
      </c>
    </row>
    <row r="230" spans="1:9" x14ac:dyDescent="0.25">
      <c r="A230" s="16">
        <v>41798</v>
      </c>
      <c r="B230" s="2">
        <f t="shared" si="25"/>
        <v>2014</v>
      </c>
      <c r="C230" s="2">
        <f t="shared" si="26"/>
        <v>6</v>
      </c>
      <c r="D230" s="2">
        <f t="shared" si="27"/>
        <v>1</v>
      </c>
      <c r="E230" s="16">
        <f t="shared" si="24"/>
        <v>41792</v>
      </c>
      <c r="F230" s="16">
        <f>Время[[#This Row],[ПоНеделям]]+6</f>
        <v>41798</v>
      </c>
      <c r="G230" s="16">
        <f>Время[[#This Row],[ПоНеделям]]+7</f>
        <v>41799</v>
      </c>
      <c r="H230" s="16" t="str">
        <f>TEXT(DAY(Время[[#This Row],[ПоНеделям]]), "00")&amp;"-"&amp;TEXT(Время[[#This Row],[ПоНеделямПлюс]], "ДД.ММ.ГГГГ")</f>
        <v>02-08.06.2014</v>
      </c>
      <c r="I230" s="16">
        <f>Время[[#This Row],[ПоНеделям]]-6</f>
        <v>41786</v>
      </c>
    </row>
    <row r="231" spans="1:9" x14ac:dyDescent="0.25">
      <c r="A231" s="16">
        <v>41799</v>
      </c>
      <c r="B231" s="2">
        <f t="shared" si="25"/>
        <v>2014</v>
      </c>
      <c r="C231" s="2">
        <f t="shared" si="26"/>
        <v>6</v>
      </c>
      <c r="D231" s="2">
        <f t="shared" si="27"/>
        <v>2</v>
      </c>
      <c r="E231" s="16">
        <f t="shared" si="24"/>
        <v>41799</v>
      </c>
      <c r="F231" s="16">
        <f>Время[[#This Row],[ПоНеделям]]+6</f>
        <v>41805</v>
      </c>
      <c r="G231" s="16">
        <f>Время[[#This Row],[ПоНеделям]]+7</f>
        <v>41806</v>
      </c>
      <c r="H231" s="16" t="str">
        <f>TEXT(DAY(Время[[#This Row],[ПоНеделям]]), "00")&amp;"-"&amp;TEXT(Время[[#This Row],[ПоНеделямПлюс]], "ДД.ММ.ГГГГ")</f>
        <v>09-15.06.2014</v>
      </c>
      <c r="I231" s="16">
        <f>Время[[#This Row],[ПоНеделям]]-6</f>
        <v>41793</v>
      </c>
    </row>
    <row r="232" spans="1:9" x14ac:dyDescent="0.25">
      <c r="A232" s="16">
        <v>41800</v>
      </c>
      <c r="B232" s="2">
        <f t="shared" si="25"/>
        <v>2014</v>
      </c>
      <c r="C232" s="2">
        <f t="shared" si="26"/>
        <v>6</v>
      </c>
      <c r="D232" s="2">
        <f t="shared" si="27"/>
        <v>3</v>
      </c>
      <c r="E232" s="16">
        <f t="shared" si="24"/>
        <v>41799</v>
      </c>
      <c r="F232" s="16">
        <f>Время[[#This Row],[ПоНеделям]]+6</f>
        <v>41805</v>
      </c>
      <c r="G232" s="16">
        <f>Время[[#This Row],[ПоНеделям]]+7</f>
        <v>41806</v>
      </c>
      <c r="H232" s="16" t="str">
        <f>TEXT(DAY(Время[[#This Row],[ПоНеделям]]), "00")&amp;"-"&amp;TEXT(Время[[#This Row],[ПоНеделямПлюс]], "ДД.ММ.ГГГГ")</f>
        <v>09-15.06.2014</v>
      </c>
      <c r="I232" s="16">
        <f>Время[[#This Row],[ПоНеделям]]-6</f>
        <v>41793</v>
      </c>
    </row>
    <row r="233" spans="1:9" x14ac:dyDescent="0.25">
      <c r="A233" s="16">
        <v>41801</v>
      </c>
      <c r="B233" s="2">
        <f t="shared" si="25"/>
        <v>2014</v>
      </c>
      <c r="C233" s="2">
        <f t="shared" si="26"/>
        <v>6</v>
      </c>
      <c r="D233" s="2">
        <f t="shared" si="27"/>
        <v>4</v>
      </c>
      <c r="E233" s="16">
        <f t="shared" si="24"/>
        <v>41799</v>
      </c>
      <c r="F233" s="16">
        <f>Время[[#This Row],[ПоНеделям]]+6</f>
        <v>41805</v>
      </c>
      <c r="G233" s="16">
        <f>Время[[#This Row],[ПоНеделям]]+7</f>
        <v>41806</v>
      </c>
      <c r="H233" s="16" t="str">
        <f>TEXT(DAY(Время[[#This Row],[ПоНеделям]]), "00")&amp;"-"&amp;TEXT(Время[[#This Row],[ПоНеделямПлюс]], "ДД.ММ.ГГГГ")</f>
        <v>09-15.06.2014</v>
      </c>
      <c r="I233" s="16">
        <f>Время[[#This Row],[ПоНеделям]]-6</f>
        <v>41793</v>
      </c>
    </row>
    <row r="234" spans="1:9" x14ac:dyDescent="0.25">
      <c r="A234" s="16">
        <v>41802</v>
      </c>
      <c r="B234" s="2">
        <f t="shared" si="25"/>
        <v>2014</v>
      </c>
      <c r="C234" s="2">
        <f t="shared" si="26"/>
        <v>6</v>
      </c>
      <c r="D234" s="2">
        <f t="shared" si="27"/>
        <v>5</v>
      </c>
      <c r="E234" s="16">
        <f t="shared" si="24"/>
        <v>41799</v>
      </c>
      <c r="F234" s="16">
        <f>Время[[#This Row],[ПоНеделям]]+6</f>
        <v>41805</v>
      </c>
      <c r="G234" s="16">
        <f>Время[[#This Row],[ПоНеделям]]+7</f>
        <v>41806</v>
      </c>
      <c r="H234" s="16" t="str">
        <f>TEXT(DAY(Время[[#This Row],[ПоНеделям]]), "00")&amp;"-"&amp;TEXT(Время[[#This Row],[ПоНеделямПлюс]], "ДД.ММ.ГГГГ")</f>
        <v>09-15.06.2014</v>
      </c>
      <c r="I234" s="16">
        <f>Время[[#This Row],[ПоНеделям]]-6</f>
        <v>41793</v>
      </c>
    </row>
    <row r="235" spans="1:9" x14ac:dyDescent="0.25">
      <c r="A235" s="16">
        <v>41803</v>
      </c>
      <c r="B235" s="2">
        <f t="shared" si="25"/>
        <v>2014</v>
      </c>
      <c r="C235" s="2">
        <f t="shared" si="26"/>
        <v>6</v>
      </c>
      <c r="D235" s="2">
        <f t="shared" si="27"/>
        <v>6</v>
      </c>
      <c r="E235" s="16">
        <f t="shared" si="24"/>
        <v>41799</v>
      </c>
      <c r="F235" s="16">
        <f>Время[[#This Row],[ПоНеделям]]+6</f>
        <v>41805</v>
      </c>
      <c r="G235" s="16">
        <f>Время[[#This Row],[ПоНеделям]]+7</f>
        <v>41806</v>
      </c>
      <c r="H235" s="16" t="str">
        <f>TEXT(DAY(Время[[#This Row],[ПоНеделям]]), "00")&amp;"-"&amp;TEXT(Время[[#This Row],[ПоНеделямПлюс]], "ДД.ММ.ГГГГ")</f>
        <v>09-15.06.2014</v>
      </c>
      <c r="I235" s="16">
        <f>Время[[#This Row],[ПоНеделям]]-6</f>
        <v>41793</v>
      </c>
    </row>
    <row r="236" spans="1:9" x14ac:dyDescent="0.25">
      <c r="A236" s="16">
        <v>41804</v>
      </c>
      <c r="B236" s="2">
        <f t="shared" si="25"/>
        <v>2014</v>
      </c>
      <c r="C236" s="2">
        <f t="shared" si="26"/>
        <v>6</v>
      </c>
      <c r="D236" s="2">
        <f t="shared" si="27"/>
        <v>7</v>
      </c>
      <c r="E236" s="16">
        <f t="shared" si="24"/>
        <v>41799</v>
      </c>
      <c r="F236" s="16">
        <f>Время[[#This Row],[ПоНеделям]]+6</f>
        <v>41805</v>
      </c>
      <c r="G236" s="16">
        <f>Время[[#This Row],[ПоНеделям]]+7</f>
        <v>41806</v>
      </c>
      <c r="H236" s="16" t="str">
        <f>TEXT(DAY(Время[[#This Row],[ПоНеделям]]), "00")&amp;"-"&amp;TEXT(Время[[#This Row],[ПоНеделямПлюс]], "ДД.ММ.ГГГГ")</f>
        <v>09-15.06.2014</v>
      </c>
      <c r="I236" s="16">
        <f>Время[[#This Row],[ПоНеделям]]-6</f>
        <v>41793</v>
      </c>
    </row>
    <row r="237" spans="1:9" x14ac:dyDescent="0.25">
      <c r="A237" s="16">
        <v>41805</v>
      </c>
      <c r="B237" s="2">
        <f t="shared" si="25"/>
        <v>2014</v>
      </c>
      <c r="C237" s="2">
        <f t="shared" si="26"/>
        <v>6</v>
      </c>
      <c r="D237" s="2">
        <f t="shared" si="27"/>
        <v>1</v>
      </c>
      <c r="E237" s="16">
        <f t="shared" si="24"/>
        <v>41799</v>
      </c>
      <c r="F237" s="16">
        <f>Время[[#This Row],[ПоНеделям]]+6</f>
        <v>41805</v>
      </c>
      <c r="G237" s="16">
        <f>Время[[#This Row],[ПоНеделям]]+7</f>
        <v>41806</v>
      </c>
      <c r="H237" s="16" t="str">
        <f>TEXT(DAY(Время[[#This Row],[ПоНеделям]]), "00")&amp;"-"&amp;TEXT(Время[[#This Row],[ПоНеделямПлюс]], "ДД.ММ.ГГГГ")</f>
        <v>09-15.06.2014</v>
      </c>
      <c r="I237" s="16">
        <f>Время[[#This Row],[ПоНеделям]]-6</f>
        <v>41793</v>
      </c>
    </row>
    <row r="238" spans="1:9" x14ac:dyDescent="0.25">
      <c r="A238" s="16">
        <v>41806</v>
      </c>
      <c r="B238" s="2">
        <f t="shared" si="25"/>
        <v>2014</v>
      </c>
      <c r="C238" s="2">
        <f t="shared" si="26"/>
        <v>6</v>
      </c>
      <c r="D238" s="2">
        <f t="shared" si="27"/>
        <v>2</v>
      </c>
      <c r="E238" s="16">
        <f t="shared" si="24"/>
        <v>41806</v>
      </c>
      <c r="F238" s="16">
        <f>Время[[#This Row],[ПоНеделям]]+6</f>
        <v>41812</v>
      </c>
      <c r="G238" s="16">
        <f>Время[[#This Row],[ПоНеделям]]+7</f>
        <v>41813</v>
      </c>
      <c r="H238" s="16" t="str">
        <f>TEXT(DAY(Время[[#This Row],[ПоНеделям]]), "00")&amp;"-"&amp;TEXT(Время[[#This Row],[ПоНеделямПлюс]], "ДД.ММ.ГГГГ")</f>
        <v>16-22.06.2014</v>
      </c>
      <c r="I238" s="16">
        <f>Время[[#This Row],[ПоНеделям]]-6</f>
        <v>41800</v>
      </c>
    </row>
    <row r="239" spans="1:9" x14ac:dyDescent="0.25">
      <c r="A239" s="16">
        <v>41807</v>
      </c>
      <c r="B239" s="2">
        <f t="shared" si="25"/>
        <v>2014</v>
      </c>
      <c r="C239" s="2">
        <f t="shared" si="26"/>
        <v>6</v>
      </c>
      <c r="D239" s="2">
        <f t="shared" si="27"/>
        <v>3</v>
      </c>
      <c r="E239" s="16">
        <f t="shared" si="24"/>
        <v>41806</v>
      </c>
      <c r="F239" s="16">
        <f>Время[[#This Row],[ПоНеделям]]+6</f>
        <v>41812</v>
      </c>
      <c r="G239" s="16">
        <f>Время[[#This Row],[ПоНеделям]]+7</f>
        <v>41813</v>
      </c>
      <c r="H239" s="16" t="str">
        <f>TEXT(DAY(Время[[#This Row],[ПоНеделям]]), "00")&amp;"-"&amp;TEXT(Время[[#This Row],[ПоНеделямПлюс]], "ДД.ММ.ГГГГ")</f>
        <v>16-22.06.2014</v>
      </c>
      <c r="I239" s="16">
        <f>Время[[#This Row],[ПоНеделям]]-6</f>
        <v>41800</v>
      </c>
    </row>
    <row r="240" spans="1:9" x14ac:dyDescent="0.25">
      <c r="A240" s="16">
        <v>41808</v>
      </c>
      <c r="B240" s="2">
        <f t="shared" si="25"/>
        <v>2014</v>
      </c>
      <c r="C240" s="2">
        <f t="shared" si="26"/>
        <v>6</v>
      </c>
      <c r="D240" s="2">
        <f t="shared" si="27"/>
        <v>4</v>
      </c>
      <c r="E240" s="16">
        <f t="shared" si="24"/>
        <v>41806</v>
      </c>
      <c r="F240" s="16">
        <f>Время[[#This Row],[ПоНеделям]]+6</f>
        <v>41812</v>
      </c>
      <c r="G240" s="16">
        <f>Время[[#This Row],[ПоНеделям]]+7</f>
        <v>41813</v>
      </c>
      <c r="H240" s="16" t="str">
        <f>TEXT(DAY(Время[[#This Row],[ПоНеделям]]), "00")&amp;"-"&amp;TEXT(Время[[#This Row],[ПоНеделямПлюс]], "ДД.ММ.ГГГГ")</f>
        <v>16-22.06.2014</v>
      </c>
      <c r="I240" s="16">
        <f>Время[[#This Row],[ПоНеделям]]-6</f>
        <v>41800</v>
      </c>
    </row>
    <row r="241" spans="1:9" x14ac:dyDescent="0.25">
      <c r="A241" s="16">
        <v>41809</v>
      </c>
      <c r="B241" s="2">
        <f t="shared" si="25"/>
        <v>2014</v>
      </c>
      <c r="C241" s="2">
        <f t="shared" si="26"/>
        <v>6</v>
      </c>
      <c r="D241" s="2">
        <f t="shared" si="27"/>
        <v>5</v>
      </c>
      <c r="E241" s="16">
        <f t="shared" si="24"/>
        <v>41806</v>
      </c>
      <c r="F241" s="16">
        <f>Время[[#This Row],[ПоНеделям]]+6</f>
        <v>41812</v>
      </c>
      <c r="G241" s="16">
        <f>Время[[#This Row],[ПоНеделям]]+7</f>
        <v>41813</v>
      </c>
      <c r="H241" s="16" t="str">
        <f>TEXT(DAY(Время[[#This Row],[ПоНеделям]]), "00")&amp;"-"&amp;TEXT(Время[[#This Row],[ПоНеделямПлюс]], "ДД.ММ.ГГГГ")</f>
        <v>16-22.06.2014</v>
      </c>
      <c r="I241" s="16">
        <f>Время[[#This Row],[ПоНеделям]]-6</f>
        <v>41800</v>
      </c>
    </row>
    <row r="242" spans="1:9" x14ac:dyDescent="0.25">
      <c r="A242" s="16">
        <v>41810</v>
      </c>
      <c r="B242" s="2">
        <f t="shared" si="25"/>
        <v>2014</v>
      </c>
      <c r="C242" s="2">
        <f t="shared" si="26"/>
        <v>6</v>
      </c>
      <c r="D242" s="2">
        <f t="shared" si="27"/>
        <v>6</v>
      </c>
      <c r="E242" s="16">
        <f t="shared" si="24"/>
        <v>41806</v>
      </c>
      <c r="F242" s="16">
        <f>Время[[#This Row],[ПоНеделям]]+6</f>
        <v>41812</v>
      </c>
      <c r="G242" s="16">
        <f>Время[[#This Row],[ПоНеделям]]+7</f>
        <v>41813</v>
      </c>
      <c r="H242" s="16" t="str">
        <f>TEXT(DAY(Время[[#This Row],[ПоНеделям]]), "00")&amp;"-"&amp;TEXT(Время[[#This Row],[ПоНеделямПлюс]], "ДД.ММ.ГГГГ")</f>
        <v>16-22.06.2014</v>
      </c>
      <c r="I242" s="16">
        <f>Время[[#This Row],[ПоНеделям]]-6</f>
        <v>41800</v>
      </c>
    </row>
    <row r="243" spans="1:9" x14ac:dyDescent="0.25">
      <c r="A243" s="16">
        <v>41811</v>
      </c>
      <c r="B243" s="2">
        <f t="shared" si="25"/>
        <v>2014</v>
      </c>
      <c r="C243" s="2">
        <f t="shared" si="26"/>
        <v>6</v>
      </c>
      <c r="D243" s="2">
        <f t="shared" si="27"/>
        <v>7</v>
      </c>
      <c r="E243" s="16">
        <f t="shared" si="24"/>
        <v>41806</v>
      </c>
      <c r="F243" s="16">
        <f>Время[[#This Row],[ПоНеделям]]+6</f>
        <v>41812</v>
      </c>
      <c r="G243" s="16">
        <f>Время[[#This Row],[ПоНеделям]]+7</f>
        <v>41813</v>
      </c>
      <c r="H243" s="16" t="str">
        <f>TEXT(DAY(Время[[#This Row],[ПоНеделям]]), "00")&amp;"-"&amp;TEXT(Время[[#This Row],[ПоНеделямПлюс]], "ДД.ММ.ГГГГ")</f>
        <v>16-22.06.2014</v>
      </c>
      <c r="I243" s="16">
        <f>Время[[#This Row],[ПоНеделям]]-6</f>
        <v>41800</v>
      </c>
    </row>
    <row r="244" spans="1:9" x14ac:dyDescent="0.25">
      <c r="A244" s="16">
        <v>41812</v>
      </c>
      <c r="B244" s="2">
        <f t="shared" si="25"/>
        <v>2014</v>
      </c>
      <c r="C244" s="2">
        <f t="shared" si="26"/>
        <v>6</v>
      </c>
      <c r="D244" s="2">
        <f t="shared" si="27"/>
        <v>1</v>
      </c>
      <c r="E244" s="16">
        <f t="shared" si="24"/>
        <v>41806</v>
      </c>
      <c r="F244" s="16">
        <f>Время[[#This Row],[ПоНеделям]]+6</f>
        <v>41812</v>
      </c>
      <c r="G244" s="16">
        <f>Время[[#This Row],[ПоНеделям]]+7</f>
        <v>41813</v>
      </c>
      <c r="H244" s="16" t="str">
        <f>TEXT(DAY(Время[[#This Row],[ПоНеделям]]), "00")&amp;"-"&amp;TEXT(Время[[#This Row],[ПоНеделямПлюс]], "ДД.ММ.ГГГГ")</f>
        <v>16-22.06.2014</v>
      </c>
      <c r="I244" s="16">
        <f>Время[[#This Row],[ПоНеделям]]-6</f>
        <v>41800</v>
      </c>
    </row>
    <row r="245" spans="1:9" x14ac:dyDescent="0.25">
      <c r="A245" s="16">
        <v>41813</v>
      </c>
      <c r="B245" s="2">
        <f t="shared" si="25"/>
        <v>2014</v>
      </c>
      <c r="C245" s="2">
        <f t="shared" si="26"/>
        <v>6</v>
      </c>
      <c r="D245" s="2">
        <f t="shared" si="27"/>
        <v>2</v>
      </c>
      <c r="E245" s="16">
        <f t="shared" si="24"/>
        <v>41813</v>
      </c>
      <c r="F245" s="16">
        <f>Время[[#This Row],[ПоНеделям]]+6</f>
        <v>41819</v>
      </c>
      <c r="G245" s="16">
        <f>Время[[#This Row],[ПоНеделям]]+7</f>
        <v>41820</v>
      </c>
      <c r="H245" s="16" t="str">
        <f>TEXT(DAY(Время[[#This Row],[ПоНеделям]]), "00")&amp;"-"&amp;TEXT(Время[[#This Row],[ПоНеделямПлюс]], "ДД.ММ.ГГГГ")</f>
        <v>23-29.06.2014</v>
      </c>
      <c r="I245" s="16">
        <f>Время[[#This Row],[ПоНеделям]]-6</f>
        <v>41807</v>
      </c>
    </row>
    <row r="246" spans="1:9" x14ac:dyDescent="0.25">
      <c r="A246" s="16">
        <v>41814</v>
      </c>
      <c r="B246" s="2">
        <f t="shared" si="25"/>
        <v>2014</v>
      </c>
      <c r="C246" s="2">
        <f t="shared" si="26"/>
        <v>6</v>
      </c>
      <c r="D246" s="2">
        <f t="shared" si="27"/>
        <v>3</v>
      </c>
      <c r="E246" s="16">
        <f t="shared" si="24"/>
        <v>41813</v>
      </c>
      <c r="F246" s="16">
        <f>Время[[#This Row],[ПоНеделям]]+6</f>
        <v>41819</v>
      </c>
      <c r="G246" s="16">
        <f>Время[[#This Row],[ПоНеделям]]+7</f>
        <v>41820</v>
      </c>
      <c r="H246" s="16" t="str">
        <f>TEXT(DAY(Время[[#This Row],[ПоНеделям]]), "00")&amp;"-"&amp;TEXT(Время[[#This Row],[ПоНеделямПлюс]], "ДД.ММ.ГГГГ")</f>
        <v>23-29.06.2014</v>
      </c>
      <c r="I246" s="16">
        <f>Время[[#This Row],[ПоНеделям]]-6</f>
        <v>41807</v>
      </c>
    </row>
    <row r="247" spans="1:9" x14ac:dyDescent="0.25">
      <c r="A247" s="16">
        <v>41815</v>
      </c>
      <c r="B247" s="2">
        <f t="shared" si="25"/>
        <v>2014</v>
      </c>
      <c r="C247" s="2">
        <f t="shared" si="26"/>
        <v>6</v>
      </c>
      <c r="D247" s="2">
        <f t="shared" si="27"/>
        <v>4</v>
      </c>
      <c r="E247" s="16">
        <f t="shared" si="24"/>
        <v>41813</v>
      </c>
      <c r="F247" s="16">
        <f>Время[[#This Row],[ПоНеделям]]+6</f>
        <v>41819</v>
      </c>
      <c r="G247" s="16">
        <f>Время[[#This Row],[ПоНеделям]]+7</f>
        <v>41820</v>
      </c>
      <c r="H247" s="16" t="str">
        <f>TEXT(DAY(Время[[#This Row],[ПоНеделям]]), "00")&amp;"-"&amp;TEXT(Время[[#This Row],[ПоНеделямПлюс]], "ДД.ММ.ГГГГ")</f>
        <v>23-29.06.2014</v>
      </c>
      <c r="I247" s="16">
        <f>Время[[#This Row],[ПоНеделям]]-6</f>
        <v>41807</v>
      </c>
    </row>
    <row r="248" spans="1:9" x14ac:dyDescent="0.25">
      <c r="A248" s="16">
        <v>41816</v>
      </c>
      <c r="B248" s="2">
        <f t="shared" si="25"/>
        <v>2014</v>
      </c>
      <c r="C248" s="2">
        <f t="shared" si="26"/>
        <v>6</v>
      </c>
      <c r="D248" s="2">
        <f t="shared" si="27"/>
        <v>5</v>
      </c>
      <c r="E248" s="16">
        <f t="shared" si="24"/>
        <v>41813</v>
      </c>
      <c r="F248" s="16">
        <f>Время[[#This Row],[ПоНеделям]]+6</f>
        <v>41819</v>
      </c>
      <c r="G248" s="16">
        <f>Время[[#This Row],[ПоНеделям]]+7</f>
        <v>41820</v>
      </c>
      <c r="H248" s="16" t="str">
        <f>TEXT(DAY(Время[[#This Row],[ПоНеделям]]), "00")&amp;"-"&amp;TEXT(Время[[#This Row],[ПоНеделямПлюс]], "ДД.ММ.ГГГГ")</f>
        <v>23-29.06.2014</v>
      </c>
      <c r="I248" s="16">
        <f>Время[[#This Row],[ПоНеделям]]-6</f>
        <v>41807</v>
      </c>
    </row>
    <row r="249" spans="1:9" x14ac:dyDescent="0.25">
      <c r="A249" s="16">
        <v>41817</v>
      </c>
      <c r="B249" s="2">
        <f t="shared" si="25"/>
        <v>2014</v>
      </c>
      <c r="C249" s="2">
        <f t="shared" si="26"/>
        <v>6</v>
      </c>
      <c r="D249" s="2">
        <f t="shared" si="27"/>
        <v>6</v>
      </c>
      <c r="E249" s="16">
        <f t="shared" si="24"/>
        <v>41813</v>
      </c>
      <c r="F249" s="16">
        <f>Время[[#This Row],[ПоНеделям]]+6</f>
        <v>41819</v>
      </c>
      <c r="G249" s="16">
        <f>Время[[#This Row],[ПоНеделям]]+7</f>
        <v>41820</v>
      </c>
      <c r="H249" s="16" t="str">
        <f>TEXT(DAY(Время[[#This Row],[ПоНеделям]]), "00")&amp;"-"&amp;TEXT(Время[[#This Row],[ПоНеделямПлюс]], "ДД.ММ.ГГГГ")</f>
        <v>23-29.06.2014</v>
      </c>
      <c r="I249" s="16">
        <f>Время[[#This Row],[ПоНеделям]]-6</f>
        <v>41807</v>
      </c>
    </row>
    <row r="250" spans="1:9" x14ac:dyDescent="0.25">
      <c r="A250" s="16">
        <v>41818</v>
      </c>
      <c r="B250" s="2">
        <f t="shared" si="25"/>
        <v>2014</v>
      </c>
      <c r="C250" s="2">
        <f t="shared" si="26"/>
        <v>6</v>
      </c>
      <c r="D250" s="2">
        <f t="shared" si="27"/>
        <v>7</v>
      </c>
      <c r="E250" s="16">
        <f t="shared" si="24"/>
        <v>41813</v>
      </c>
      <c r="F250" s="16">
        <f>Время[[#This Row],[ПоНеделям]]+6</f>
        <v>41819</v>
      </c>
      <c r="G250" s="16">
        <f>Время[[#This Row],[ПоНеделям]]+7</f>
        <v>41820</v>
      </c>
      <c r="H250" s="16" t="str">
        <f>TEXT(DAY(Время[[#This Row],[ПоНеделям]]), "00")&amp;"-"&amp;TEXT(Время[[#This Row],[ПоНеделямПлюс]], "ДД.ММ.ГГГГ")</f>
        <v>23-29.06.2014</v>
      </c>
      <c r="I250" s="16">
        <f>Время[[#This Row],[ПоНеделям]]-6</f>
        <v>41807</v>
      </c>
    </row>
    <row r="251" spans="1:9" x14ac:dyDescent="0.25">
      <c r="A251" s="16">
        <v>41819</v>
      </c>
      <c r="B251" s="2">
        <f t="shared" si="25"/>
        <v>2014</v>
      </c>
      <c r="C251" s="2">
        <f t="shared" si="26"/>
        <v>6</v>
      </c>
      <c r="D251" s="2">
        <f t="shared" si="27"/>
        <v>1</v>
      </c>
      <c r="E251" s="16">
        <f t="shared" si="24"/>
        <v>41813</v>
      </c>
      <c r="F251" s="16">
        <f>Время[[#This Row],[ПоНеделям]]+6</f>
        <v>41819</v>
      </c>
      <c r="G251" s="16">
        <f>Время[[#This Row],[ПоНеделям]]+7</f>
        <v>41820</v>
      </c>
      <c r="H251" s="16" t="str">
        <f>TEXT(DAY(Время[[#This Row],[ПоНеделям]]), "00")&amp;"-"&amp;TEXT(Время[[#This Row],[ПоНеделямПлюс]], "ДД.ММ.ГГГГ")</f>
        <v>23-29.06.2014</v>
      </c>
      <c r="I251" s="16">
        <f>Время[[#This Row],[ПоНеделям]]-6</f>
        <v>41807</v>
      </c>
    </row>
    <row r="252" spans="1:9" x14ac:dyDescent="0.25">
      <c r="A252" s="16">
        <v>41820</v>
      </c>
      <c r="B252" s="2">
        <f t="shared" si="25"/>
        <v>2014</v>
      </c>
      <c r="C252" s="2">
        <f t="shared" si="26"/>
        <v>6</v>
      </c>
      <c r="D252" s="2">
        <f t="shared" si="27"/>
        <v>2</v>
      </c>
      <c r="E252" s="16">
        <f t="shared" si="24"/>
        <v>41820</v>
      </c>
      <c r="F252" s="16">
        <f>Время[[#This Row],[ПоНеделям]]+6</f>
        <v>41826</v>
      </c>
      <c r="G252" s="16">
        <f>Время[[#This Row],[ПоНеделям]]+7</f>
        <v>41827</v>
      </c>
      <c r="H252" s="16" t="str">
        <f>TEXT(DAY(Время[[#This Row],[ПоНеделям]]), "00")&amp;"-"&amp;TEXT(Время[[#This Row],[ПоНеделямПлюс]], "ДД.ММ.ГГГГ")</f>
        <v>30-06.07.2014</v>
      </c>
      <c r="I252" s="16">
        <f>Время[[#This Row],[ПоНеделям]]-6</f>
        <v>41814</v>
      </c>
    </row>
    <row r="253" spans="1:9" x14ac:dyDescent="0.25">
      <c r="A253" s="16">
        <v>41821</v>
      </c>
      <c r="B253" s="2">
        <f t="shared" si="25"/>
        <v>2014</v>
      </c>
      <c r="C253" s="2">
        <f t="shared" si="26"/>
        <v>7</v>
      </c>
      <c r="D253" s="2">
        <f t="shared" si="27"/>
        <v>3</v>
      </c>
      <c r="E253" s="16">
        <f t="shared" si="24"/>
        <v>41820</v>
      </c>
      <c r="F253" s="16">
        <f>Время[[#This Row],[ПоНеделям]]+6</f>
        <v>41826</v>
      </c>
      <c r="G253" s="16">
        <f>Время[[#This Row],[ПоНеделям]]+7</f>
        <v>41827</v>
      </c>
      <c r="H253" s="16" t="str">
        <f>TEXT(DAY(Время[[#This Row],[ПоНеделям]]), "00")&amp;"-"&amp;TEXT(Время[[#This Row],[ПоНеделямПлюс]], "ДД.ММ.ГГГГ")</f>
        <v>30-06.07.2014</v>
      </c>
      <c r="I253" s="16">
        <f>Время[[#This Row],[ПоНеделям]]-6</f>
        <v>41814</v>
      </c>
    </row>
    <row r="254" spans="1:9" x14ac:dyDescent="0.25">
      <c r="A254" s="16">
        <v>41822</v>
      </c>
      <c r="B254" s="2">
        <f t="shared" si="25"/>
        <v>2014</v>
      </c>
      <c r="C254" s="2">
        <f t="shared" si="26"/>
        <v>7</v>
      </c>
      <c r="D254" s="2">
        <f t="shared" si="27"/>
        <v>4</v>
      </c>
      <c r="E254" s="16">
        <f t="shared" si="24"/>
        <v>41820</v>
      </c>
      <c r="F254" s="16">
        <f>Время[[#This Row],[ПоНеделям]]+6</f>
        <v>41826</v>
      </c>
      <c r="G254" s="16">
        <f>Время[[#This Row],[ПоНеделям]]+7</f>
        <v>41827</v>
      </c>
      <c r="H254" s="16" t="str">
        <f>TEXT(DAY(Время[[#This Row],[ПоНеделям]]), "00")&amp;"-"&amp;TEXT(Время[[#This Row],[ПоНеделямПлюс]], "ДД.ММ.ГГГГ")</f>
        <v>30-06.07.2014</v>
      </c>
      <c r="I254" s="16">
        <f>Время[[#This Row],[ПоНеделям]]-6</f>
        <v>41814</v>
      </c>
    </row>
    <row r="255" spans="1:9" x14ac:dyDescent="0.25">
      <c r="A255" s="16">
        <v>41823</v>
      </c>
      <c r="B255" s="2">
        <f t="shared" si="25"/>
        <v>2014</v>
      </c>
      <c r="C255" s="2">
        <f t="shared" si="26"/>
        <v>7</v>
      </c>
      <c r="D255" s="2">
        <f t="shared" si="27"/>
        <v>5</v>
      </c>
      <c r="E255" s="16">
        <f t="shared" si="24"/>
        <v>41820</v>
      </c>
      <c r="F255" s="16">
        <f>Время[[#This Row],[ПоНеделям]]+6</f>
        <v>41826</v>
      </c>
      <c r="G255" s="16">
        <f>Время[[#This Row],[ПоНеделям]]+7</f>
        <v>41827</v>
      </c>
      <c r="H255" s="16" t="str">
        <f>TEXT(DAY(Время[[#This Row],[ПоНеделям]]), "00")&amp;"-"&amp;TEXT(Время[[#This Row],[ПоНеделямПлюс]], "ДД.ММ.ГГГГ")</f>
        <v>30-06.07.2014</v>
      </c>
      <c r="I255" s="16">
        <f>Время[[#This Row],[ПоНеделям]]-6</f>
        <v>41814</v>
      </c>
    </row>
    <row r="256" spans="1:9" x14ac:dyDescent="0.25">
      <c r="A256" s="16">
        <v>41824</v>
      </c>
      <c r="B256" s="2">
        <f t="shared" si="25"/>
        <v>2014</v>
      </c>
      <c r="C256" s="2">
        <f t="shared" si="26"/>
        <v>7</v>
      </c>
      <c r="D256" s="2">
        <f t="shared" si="27"/>
        <v>6</v>
      </c>
      <c r="E256" s="16">
        <f t="shared" si="24"/>
        <v>41820</v>
      </c>
      <c r="F256" s="16">
        <f>Время[[#This Row],[ПоНеделям]]+6</f>
        <v>41826</v>
      </c>
      <c r="G256" s="16">
        <f>Время[[#This Row],[ПоНеделям]]+7</f>
        <v>41827</v>
      </c>
      <c r="H256" s="16" t="str">
        <f>TEXT(DAY(Время[[#This Row],[ПоНеделям]]), "00")&amp;"-"&amp;TEXT(Время[[#This Row],[ПоНеделямПлюс]], "ДД.ММ.ГГГГ")</f>
        <v>30-06.07.2014</v>
      </c>
      <c r="I256" s="16">
        <f>Время[[#This Row],[ПоНеделям]]-6</f>
        <v>41814</v>
      </c>
    </row>
    <row r="257" spans="1:9" x14ac:dyDescent="0.25">
      <c r="A257" s="16">
        <v>41825</v>
      </c>
      <c r="B257" s="2">
        <f t="shared" si="25"/>
        <v>2014</v>
      </c>
      <c r="C257" s="2">
        <f t="shared" si="26"/>
        <v>7</v>
      </c>
      <c r="D257" s="2">
        <f t="shared" si="27"/>
        <v>7</v>
      </c>
      <c r="E257" s="16">
        <f t="shared" si="24"/>
        <v>41820</v>
      </c>
      <c r="F257" s="16">
        <f>Время[[#This Row],[ПоНеделям]]+6</f>
        <v>41826</v>
      </c>
      <c r="G257" s="16">
        <f>Время[[#This Row],[ПоНеделям]]+7</f>
        <v>41827</v>
      </c>
      <c r="H257" s="16" t="str">
        <f>TEXT(DAY(Время[[#This Row],[ПоНеделям]]), "00")&amp;"-"&amp;TEXT(Время[[#This Row],[ПоНеделямПлюс]], "ДД.ММ.ГГГГ")</f>
        <v>30-06.07.2014</v>
      </c>
      <c r="I257" s="16">
        <f>Время[[#This Row],[ПоНеделям]]-6</f>
        <v>41814</v>
      </c>
    </row>
    <row r="258" spans="1:9" x14ac:dyDescent="0.25">
      <c r="A258" s="16">
        <v>41826</v>
      </c>
      <c r="B258" s="2">
        <f t="shared" si="25"/>
        <v>2014</v>
      </c>
      <c r="C258" s="2">
        <f t="shared" si="26"/>
        <v>7</v>
      </c>
      <c r="D258" s="2">
        <f t="shared" si="27"/>
        <v>1</v>
      </c>
      <c r="E258" s="16">
        <f t="shared" ref="E258:E321" si="28">A258+(2-IF(D258=1,8,D258))</f>
        <v>41820</v>
      </c>
      <c r="F258" s="16">
        <f>Время[[#This Row],[ПоНеделям]]+6</f>
        <v>41826</v>
      </c>
      <c r="G258" s="16">
        <f>Время[[#This Row],[ПоНеделям]]+7</f>
        <v>41827</v>
      </c>
      <c r="H258" s="16" t="str">
        <f>TEXT(DAY(Время[[#This Row],[ПоНеделям]]), "00")&amp;"-"&amp;TEXT(Время[[#This Row],[ПоНеделямПлюс]], "ДД.ММ.ГГГГ")</f>
        <v>30-06.07.2014</v>
      </c>
      <c r="I258" s="16">
        <f>Время[[#This Row],[ПоНеделям]]-6</f>
        <v>41814</v>
      </c>
    </row>
    <row r="259" spans="1:9" x14ac:dyDescent="0.25">
      <c r="A259" s="16">
        <v>41827</v>
      </c>
      <c r="B259" s="2">
        <f t="shared" si="25"/>
        <v>2014</v>
      </c>
      <c r="C259" s="2">
        <f t="shared" si="26"/>
        <v>7</v>
      </c>
      <c r="D259" s="2">
        <f t="shared" si="27"/>
        <v>2</v>
      </c>
      <c r="E259" s="16">
        <f t="shared" si="28"/>
        <v>41827</v>
      </c>
      <c r="F259" s="16">
        <f>Время[[#This Row],[ПоНеделям]]+6</f>
        <v>41833</v>
      </c>
      <c r="G259" s="16">
        <f>Время[[#This Row],[ПоНеделям]]+7</f>
        <v>41834</v>
      </c>
      <c r="H259" s="16" t="str">
        <f>TEXT(DAY(Время[[#This Row],[ПоНеделям]]), "00")&amp;"-"&amp;TEXT(Время[[#This Row],[ПоНеделямПлюс]], "ДД.ММ.ГГГГ")</f>
        <v>07-13.07.2014</v>
      </c>
      <c r="I259" s="16">
        <f>Время[[#This Row],[ПоНеделям]]-6</f>
        <v>41821</v>
      </c>
    </row>
    <row r="260" spans="1:9" x14ac:dyDescent="0.25">
      <c r="A260" s="16">
        <v>41828</v>
      </c>
      <c r="B260" s="2">
        <f t="shared" si="25"/>
        <v>2014</v>
      </c>
      <c r="C260" s="2">
        <f t="shared" si="26"/>
        <v>7</v>
      </c>
      <c r="D260" s="2">
        <f t="shared" si="27"/>
        <v>3</v>
      </c>
      <c r="E260" s="16">
        <f t="shared" si="28"/>
        <v>41827</v>
      </c>
      <c r="F260" s="16">
        <f>Время[[#This Row],[ПоНеделям]]+6</f>
        <v>41833</v>
      </c>
      <c r="G260" s="16">
        <f>Время[[#This Row],[ПоНеделям]]+7</f>
        <v>41834</v>
      </c>
      <c r="H260" s="16" t="str">
        <f>TEXT(DAY(Время[[#This Row],[ПоНеделям]]), "00")&amp;"-"&amp;TEXT(Время[[#This Row],[ПоНеделямПлюс]], "ДД.ММ.ГГГГ")</f>
        <v>07-13.07.2014</v>
      </c>
      <c r="I260" s="16">
        <f>Время[[#This Row],[ПоНеделям]]-6</f>
        <v>41821</v>
      </c>
    </row>
    <row r="261" spans="1:9" x14ac:dyDescent="0.25">
      <c r="A261" s="16">
        <v>41829</v>
      </c>
      <c r="B261" s="2">
        <f t="shared" si="25"/>
        <v>2014</v>
      </c>
      <c r="C261" s="2">
        <f t="shared" si="26"/>
        <v>7</v>
      </c>
      <c r="D261" s="2">
        <f t="shared" si="27"/>
        <v>4</v>
      </c>
      <c r="E261" s="16">
        <f t="shared" si="28"/>
        <v>41827</v>
      </c>
      <c r="F261" s="16">
        <f>Время[[#This Row],[ПоНеделям]]+6</f>
        <v>41833</v>
      </c>
      <c r="G261" s="16">
        <f>Время[[#This Row],[ПоНеделям]]+7</f>
        <v>41834</v>
      </c>
      <c r="H261" s="16" t="str">
        <f>TEXT(DAY(Время[[#This Row],[ПоНеделям]]), "00")&amp;"-"&amp;TEXT(Время[[#This Row],[ПоНеделямПлюс]], "ДД.ММ.ГГГГ")</f>
        <v>07-13.07.2014</v>
      </c>
      <c r="I261" s="16">
        <f>Время[[#This Row],[ПоНеделям]]-6</f>
        <v>41821</v>
      </c>
    </row>
    <row r="262" spans="1:9" x14ac:dyDescent="0.25">
      <c r="A262" s="16">
        <v>41830</v>
      </c>
      <c r="B262" s="2">
        <f t="shared" si="25"/>
        <v>2014</v>
      </c>
      <c r="C262" s="2">
        <f t="shared" si="26"/>
        <v>7</v>
      </c>
      <c r="D262" s="2">
        <f t="shared" si="27"/>
        <v>5</v>
      </c>
      <c r="E262" s="16">
        <f t="shared" si="28"/>
        <v>41827</v>
      </c>
      <c r="F262" s="16">
        <f>Время[[#This Row],[ПоНеделям]]+6</f>
        <v>41833</v>
      </c>
      <c r="G262" s="16">
        <f>Время[[#This Row],[ПоНеделям]]+7</f>
        <v>41834</v>
      </c>
      <c r="H262" s="16" t="str">
        <f>TEXT(DAY(Время[[#This Row],[ПоНеделям]]), "00")&amp;"-"&amp;TEXT(Время[[#This Row],[ПоНеделямПлюс]], "ДД.ММ.ГГГГ")</f>
        <v>07-13.07.2014</v>
      </c>
      <c r="I262" s="16">
        <f>Время[[#This Row],[ПоНеделям]]-6</f>
        <v>41821</v>
      </c>
    </row>
    <row r="263" spans="1:9" x14ac:dyDescent="0.25">
      <c r="A263" s="16">
        <v>41831</v>
      </c>
      <c r="B263" s="2">
        <f t="shared" si="25"/>
        <v>2014</v>
      </c>
      <c r="C263" s="2">
        <f t="shared" si="26"/>
        <v>7</v>
      </c>
      <c r="D263" s="2">
        <f t="shared" si="27"/>
        <v>6</v>
      </c>
      <c r="E263" s="16">
        <f t="shared" si="28"/>
        <v>41827</v>
      </c>
      <c r="F263" s="16">
        <f>Время[[#This Row],[ПоНеделям]]+6</f>
        <v>41833</v>
      </c>
      <c r="G263" s="16">
        <f>Время[[#This Row],[ПоНеделям]]+7</f>
        <v>41834</v>
      </c>
      <c r="H263" s="16" t="str">
        <f>TEXT(DAY(Время[[#This Row],[ПоНеделям]]), "00")&amp;"-"&amp;TEXT(Время[[#This Row],[ПоНеделямПлюс]], "ДД.ММ.ГГГГ")</f>
        <v>07-13.07.2014</v>
      </c>
      <c r="I263" s="16">
        <f>Время[[#This Row],[ПоНеделям]]-6</f>
        <v>41821</v>
      </c>
    </row>
    <row r="264" spans="1:9" x14ac:dyDescent="0.25">
      <c r="A264" s="16">
        <v>41832</v>
      </c>
      <c r="B264" s="2">
        <f t="shared" si="25"/>
        <v>2014</v>
      </c>
      <c r="C264" s="2">
        <f t="shared" si="26"/>
        <v>7</v>
      </c>
      <c r="D264" s="2">
        <f t="shared" si="27"/>
        <v>7</v>
      </c>
      <c r="E264" s="16">
        <f t="shared" si="28"/>
        <v>41827</v>
      </c>
      <c r="F264" s="16">
        <f>Время[[#This Row],[ПоНеделям]]+6</f>
        <v>41833</v>
      </c>
      <c r="G264" s="16">
        <f>Время[[#This Row],[ПоНеделям]]+7</f>
        <v>41834</v>
      </c>
      <c r="H264" s="16" t="str">
        <f>TEXT(DAY(Время[[#This Row],[ПоНеделям]]), "00")&amp;"-"&amp;TEXT(Время[[#This Row],[ПоНеделямПлюс]], "ДД.ММ.ГГГГ")</f>
        <v>07-13.07.2014</v>
      </c>
      <c r="I264" s="16">
        <f>Время[[#This Row],[ПоНеделям]]-6</f>
        <v>41821</v>
      </c>
    </row>
    <row r="265" spans="1:9" x14ac:dyDescent="0.25">
      <c r="A265" s="16">
        <v>41833</v>
      </c>
      <c r="B265" s="2">
        <f t="shared" ref="B265:B328" si="29">YEAR(A265)</f>
        <v>2014</v>
      </c>
      <c r="C265" s="2">
        <f t="shared" ref="C265:C328" si="30">MONTH(A265)</f>
        <v>7</v>
      </c>
      <c r="D265" s="2">
        <f t="shared" ref="D265:D328" si="31">WEEKDAY(A265)</f>
        <v>1</v>
      </c>
      <c r="E265" s="16">
        <f t="shared" si="28"/>
        <v>41827</v>
      </c>
      <c r="F265" s="16">
        <f>Время[[#This Row],[ПоНеделям]]+6</f>
        <v>41833</v>
      </c>
      <c r="G265" s="16">
        <f>Время[[#This Row],[ПоНеделям]]+7</f>
        <v>41834</v>
      </c>
      <c r="H265" s="16" t="str">
        <f>TEXT(DAY(Время[[#This Row],[ПоНеделям]]), "00")&amp;"-"&amp;TEXT(Время[[#This Row],[ПоНеделямПлюс]], "ДД.ММ.ГГГГ")</f>
        <v>07-13.07.2014</v>
      </c>
      <c r="I265" s="16">
        <f>Время[[#This Row],[ПоНеделям]]-6</f>
        <v>41821</v>
      </c>
    </row>
    <row r="266" spans="1:9" x14ac:dyDescent="0.25">
      <c r="A266" s="16">
        <v>41834</v>
      </c>
      <c r="B266" s="2">
        <f t="shared" si="29"/>
        <v>2014</v>
      </c>
      <c r="C266" s="2">
        <f t="shared" si="30"/>
        <v>7</v>
      </c>
      <c r="D266" s="2">
        <f t="shared" si="31"/>
        <v>2</v>
      </c>
      <c r="E266" s="16">
        <f t="shared" si="28"/>
        <v>41834</v>
      </c>
      <c r="F266" s="16">
        <f>Время[[#This Row],[ПоНеделям]]+6</f>
        <v>41840</v>
      </c>
      <c r="G266" s="16">
        <f>Время[[#This Row],[ПоНеделям]]+7</f>
        <v>41841</v>
      </c>
      <c r="H266" s="16" t="str">
        <f>TEXT(DAY(Время[[#This Row],[ПоНеделям]]), "00")&amp;"-"&amp;TEXT(Время[[#This Row],[ПоНеделямПлюс]], "ДД.ММ.ГГГГ")</f>
        <v>14-20.07.2014</v>
      </c>
      <c r="I266" s="16">
        <f>Время[[#This Row],[ПоНеделям]]-6</f>
        <v>41828</v>
      </c>
    </row>
    <row r="267" spans="1:9" x14ac:dyDescent="0.25">
      <c r="A267" s="16">
        <v>41835</v>
      </c>
      <c r="B267" s="2">
        <f t="shared" si="29"/>
        <v>2014</v>
      </c>
      <c r="C267" s="2">
        <f t="shared" si="30"/>
        <v>7</v>
      </c>
      <c r="D267" s="2">
        <f t="shared" si="31"/>
        <v>3</v>
      </c>
      <c r="E267" s="16">
        <f t="shared" si="28"/>
        <v>41834</v>
      </c>
      <c r="F267" s="16">
        <f>Время[[#This Row],[ПоНеделям]]+6</f>
        <v>41840</v>
      </c>
      <c r="G267" s="16">
        <f>Время[[#This Row],[ПоНеделям]]+7</f>
        <v>41841</v>
      </c>
      <c r="H267" s="16" t="str">
        <f>TEXT(DAY(Время[[#This Row],[ПоНеделям]]), "00")&amp;"-"&amp;TEXT(Время[[#This Row],[ПоНеделямПлюс]], "ДД.ММ.ГГГГ")</f>
        <v>14-20.07.2014</v>
      </c>
      <c r="I267" s="16">
        <f>Время[[#This Row],[ПоНеделям]]-6</f>
        <v>41828</v>
      </c>
    </row>
    <row r="268" spans="1:9" x14ac:dyDescent="0.25">
      <c r="A268" s="16">
        <v>41836</v>
      </c>
      <c r="B268" s="2">
        <f t="shared" si="29"/>
        <v>2014</v>
      </c>
      <c r="C268" s="2">
        <f t="shared" si="30"/>
        <v>7</v>
      </c>
      <c r="D268" s="2">
        <f t="shared" si="31"/>
        <v>4</v>
      </c>
      <c r="E268" s="16">
        <f t="shared" si="28"/>
        <v>41834</v>
      </c>
      <c r="F268" s="16">
        <f>Время[[#This Row],[ПоНеделям]]+6</f>
        <v>41840</v>
      </c>
      <c r="G268" s="16">
        <f>Время[[#This Row],[ПоНеделям]]+7</f>
        <v>41841</v>
      </c>
      <c r="H268" s="16" t="str">
        <f>TEXT(DAY(Время[[#This Row],[ПоНеделям]]), "00")&amp;"-"&amp;TEXT(Время[[#This Row],[ПоНеделямПлюс]], "ДД.ММ.ГГГГ")</f>
        <v>14-20.07.2014</v>
      </c>
      <c r="I268" s="16">
        <f>Время[[#This Row],[ПоНеделям]]-6</f>
        <v>41828</v>
      </c>
    </row>
    <row r="269" spans="1:9" x14ac:dyDescent="0.25">
      <c r="A269" s="16">
        <v>41837</v>
      </c>
      <c r="B269" s="2">
        <f t="shared" si="29"/>
        <v>2014</v>
      </c>
      <c r="C269" s="2">
        <f t="shared" si="30"/>
        <v>7</v>
      </c>
      <c r="D269" s="2">
        <f t="shared" si="31"/>
        <v>5</v>
      </c>
      <c r="E269" s="16">
        <f t="shared" si="28"/>
        <v>41834</v>
      </c>
      <c r="F269" s="16">
        <f>Время[[#This Row],[ПоНеделям]]+6</f>
        <v>41840</v>
      </c>
      <c r="G269" s="16">
        <f>Время[[#This Row],[ПоНеделям]]+7</f>
        <v>41841</v>
      </c>
      <c r="H269" s="16" t="str">
        <f>TEXT(DAY(Время[[#This Row],[ПоНеделям]]), "00")&amp;"-"&amp;TEXT(Время[[#This Row],[ПоНеделямПлюс]], "ДД.ММ.ГГГГ")</f>
        <v>14-20.07.2014</v>
      </c>
      <c r="I269" s="16">
        <f>Время[[#This Row],[ПоНеделям]]-6</f>
        <v>41828</v>
      </c>
    </row>
    <row r="270" spans="1:9" x14ac:dyDescent="0.25">
      <c r="A270" s="16">
        <v>41838</v>
      </c>
      <c r="B270" s="2">
        <f t="shared" si="29"/>
        <v>2014</v>
      </c>
      <c r="C270" s="2">
        <f t="shared" si="30"/>
        <v>7</v>
      </c>
      <c r="D270" s="2">
        <f t="shared" si="31"/>
        <v>6</v>
      </c>
      <c r="E270" s="16">
        <f t="shared" si="28"/>
        <v>41834</v>
      </c>
      <c r="F270" s="16">
        <f>Время[[#This Row],[ПоНеделям]]+6</f>
        <v>41840</v>
      </c>
      <c r="G270" s="16">
        <f>Время[[#This Row],[ПоНеделям]]+7</f>
        <v>41841</v>
      </c>
      <c r="H270" s="16" t="str">
        <f>TEXT(DAY(Время[[#This Row],[ПоНеделям]]), "00")&amp;"-"&amp;TEXT(Время[[#This Row],[ПоНеделямПлюс]], "ДД.ММ.ГГГГ")</f>
        <v>14-20.07.2014</v>
      </c>
      <c r="I270" s="16">
        <f>Время[[#This Row],[ПоНеделям]]-6</f>
        <v>41828</v>
      </c>
    </row>
    <row r="271" spans="1:9" x14ac:dyDescent="0.25">
      <c r="A271" s="16">
        <v>41839</v>
      </c>
      <c r="B271" s="2">
        <f t="shared" si="29"/>
        <v>2014</v>
      </c>
      <c r="C271" s="2">
        <f t="shared" si="30"/>
        <v>7</v>
      </c>
      <c r="D271" s="2">
        <f t="shared" si="31"/>
        <v>7</v>
      </c>
      <c r="E271" s="16">
        <f t="shared" si="28"/>
        <v>41834</v>
      </c>
      <c r="F271" s="16">
        <f>Время[[#This Row],[ПоНеделям]]+6</f>
        <v>41840</v>
      </c>
      <c r="G271" s="16">
        <f>Время[[#This Row],[ПоНеделям]]+7</f>
        <v>41841</v>
      </c>
      <c r="H271" s="16" t="str">
        <f>TEXT(DAY(Время[[#This Row],[ПоНеделям]]), "00")&amp;"-"&amp;TEXT(Время[[#This Row],[ПоНеделямПлюс]], "ДД.ММ.ГГГГ")</f>
        <v>14-20.07.2014</v>
      </c>
      <c r="I271" s="16">
        <f>Время[[#This Row],[ПоНеделям]]-6</f>
        <v>41828</v>
      </c>
    </row>
    <row r="272" spans="1:9" x14ac:dyDescent="0.25">
      <c r="A272" s="16">
        <v>41840</v>
      </c>
      <c r="B272" s="2">
        <f t="shared" si="29"/>
        <v>2014</v>
      </c>
      <c r="C272" s="2">
        <f t="shared" si="30"/>
        <v>7</v>
      </c>
      <c r="D272" s="2">
        <f t="shared" si="31"/>
        <v>1</v>
      </c>
      <c r="E272" s="16">
        <f t="shared" si="28"/>
        <v>41834</v>
      </c>
      <c r="F272" s="16">
        <f>Время[[#This Row],[ПоНеделям]]+6</f>
        <v>41840</v>
      </c>
      <c r="G272" s="16">
        <f>Время[[#This Row],[ПоНеделям]]+7</f>
        <v>41841</v>
      </c>
      <c r="H272" s="16" t="str">
        <f>TEXT(DAY(Время[[#This Row],[ПоНеделям]]), "00")&amp;"-"&amp;TEXT(Время[[#This Row],[ПоНеделямПлюс]], "ДД.ММ.ГГГГ")</f>
        <v>14-20.07.2014</v>
      </c>
      <c r="I272" s="16">
        <f>Время[[#This Row],[ПоНеделям]]-6</f>
        <v>41828</v>
      </c>
    </row>
    <row r="273" spans="1:9" x14ac:dyDescent="0.25">
      <c r="A273" s="16">
        <v>41841</v>
      </c>
      <c r="B273" s="2">
        <f t="shared" si="29"/>
        <v>2014</v>
      </c>
      <c r="C273" s="2">
        <f t="shared" si="30"/>
        <v>7</v>
      </c>
      <c r="D273" s="2">
        <f t="shared" si="31"/>
        <v>2</v>
      </c>
      <c r="E273" s="16">
        <f t="shared" si="28"/>
        <v>41841</v>
      </c>
      <c r="F273" s="16">
        <f>Время[[#This Row],[ПоНеделям]]+6</f>
        <v>41847</v>
      </c>
      <c r="G273" s="16">
        <f>Время[[#This Row],[ПоНеделям]]+7</f>
        <v>41848</v>
      </c>
      <c r="H273" s="16" t="str">
        <f>TEXT(DAY(Время[[#This Row],[ПоНеделям]]), "00")&amp;"-"&amp;TEXT(Время[[#This Row],[ПоНеделямПлюс]], "ДД.ММ.ГГГГ")</f>
        <v>21-27.07.2014</v>
      </c>
      <c r="I273" s="16">
        <f>Время[[#This Row],[ПоНеделям]]-6</f>
        <v>41835</v>
      </c>
    </row>
    <row r="274" spans="1:9" x14ac:dyDescent="0.25">
      <c r="A274" s="16">
        <v>41842</v>
      </c>
      <c r="B274" s="2">
        <f t="shared" si="29"/>
        <v>2014</v>
      </c>
      <c r="C274" s="2">
        <f t="shared" si="30"/>
        <v>7</v>
      </c>
      <c r="D274" s="2">
        <f t="shared" si="31"/>
        <v>3</v>
      </c>
      <c r="E274" s="16">
        <f t="shared" si="28"/>
        <v>41841</v>
      </c>
      <c r="F274" s="16">
        <f>Время[[#This Row],[ПоНеделям]]+6</f>
        <v>41847</v>
      </c>
      <c r="G274" s="16">
        <f>Время[[#This Row],[ПоНеделям]]+7</f>
        <v>41848</v>
      </c>
      <c r="H274" s="16" t="str">
        <f>TEXT(DAY(Время[[#This Row],[ПоНеделям]]), "00")&amp;"-"&amp;TEXT(Время[[#This Row],[ПоНеделямПлюс]], "ДД.ММ.ГГГГ")</f>
        <v>21-27.07.2014</v>
      </c>
      <c r="I274" s="16">
        <f>Время[[#This Row],[ПоНеделям]]-6</f>
        <v>41835</v>
      </c>
    </row>
    <row r="275" spans="1:9" x14ac:dyDescent="0.25">
      <c r="A275" s="16">
        <v>41843</v>
      </c>
      <c r="B275" s="2">
        <f t="shared" si="29"/>
        <v>2014</v>
      </c>
      <c r="C275" s="2">
        <f t="shared" si="30"/>
        <v>7</v>
      </c>
      <c r="D275" s="2">
        <f t="shared" si="31"/>
        <v>4</v>
      </c>
      <c r="E275" s="16">
        <f t="shared" si="28"/>
        <v>41841</v>
      </c>
      <c r="F275" s="16">
        <f>Время[[#This Row],[ПоНеделям]]+6</f>
        <v>41847</v>
      </c>
      <c r="G275" s="16">
        <f>Время[[#This Row],[ПоНеделям]]+7</f>
        <v>41848</v>
      </c>
      <c r="H275" s="16" t="str">
        <f>TEXT(DAY(Время[[#This Row],[ПоНеделям]]), "00")&amp;"-"&amp;TEXT(Время[[#This Row],[ПоНеделямПлюс]], "ДД.ММ.ГГГГ")</f>
        <v>21-27.07.2014</v>
      </c>
      <c r="I275" s="16">
        <f>Время[[#This Row],[ПоНеделям]]-6</f>
        <v>41835</v>
      </c>
    </row>
    <row r="276" spans="1:9" x14ac:dyDescent="0.25">
      <c r="A276" s="16">
        <v>41844</v>
      </c>
      <c r="B276" s="2">
        <f t="shared" si="29"/>
        <v>2014</v>
      </c>
      <c r="C276" s="2">
        <f t="shared" si="30"/>
        <v>7</v>
      </c>
      <c r="D276" s="2">
        <f t="shared" si="31"/>
        <v>5</v>
      </c>
      <c r="E276" s="16">
        <f t="shared" si="28"/>
        <v>41841</v>
      </c>
      <c r="F276" s="16">
        <f>Время[[#This Row],[ПоНеделям]]+6</f>
        <v>41847</v>
      </c>
      <c r="G276" s="16">
        <f>Время[[#This Row],[ПоНеделям]]+7</f>
        <v>41848</v>
      </c>
      <c r="H276" s="16" t="str">
        <f>TEXT(DAY(Время[[#This Row],[ПоНеделям]]), "00")&amp;"-"&amp;TEXT(Время[[#This Row],[ПоНеделямПлюс]], "ДД.ММ.ГГГГ")</f>
        <v>21-27.07.2014</v>
      </c>
      <c r="I276" s="16">
        <f>Время[[#This Row],[ПоНеделям]]-6</f>
        <v>41835</v>
      </c>
    </row>
    <row r="277" spans="1:9" x14ac:dyDescent="0.25">
      <c r="A277" s="16">
        <v>41845</v>
      </c>
      <c r="B277" s="2">
        <f t="shared" si="29"/>
        <v>2014</v>
      </c>
      <c r="C277" s="2">
        <f t="shared" si="30"/>
        <v>7</v>
      </c>
      <c r="D277" s="2">
        <f t="shared" si="31"/>
        <v>6</v>
      </c>
      <c r="E277" s="16">
        <f t="shared" si="28"/>
        <v>41841</v>
      </c>
      <c r="F277" s="16">
        <f>Время[[#This Row],[ПоНеделям]]+6</f>
        <v>41847</v>
      </c>
      <c r="G277" s="16">
        <f>Время[[#This Row],[ПоНеделям]]+7</f>
        <v>41848</v>
      </c>
      <c r="H277" s="16" t="str">
        <f>TEXT(DAY(Время[[#This Row],[ПоНеделям]]), "00")&amp;"-"&amp;TEXT(Время[[#This Row],[ПоНеделямПлюс]], "ДД.ММ.ГГГГ")</f>
        <v>21-27.07.2014</v>
      </c>
      <c r="I277" s="16">
        <f>Время[[#This Row],[ПоНеделям]]-6</f>
        <v>41835</v>
      </c>
    </row>
    <row r="278" spans="1:9" x14ac:dyDescent="0.25">
      <c r="A278" s="16">
        <v>41846</v>
      </c>
      <c r="B278" s="2">
        <f t="shared" si="29"/>
        <v>2014</v>
      </c>
      <c r="C278" s="2">
        <f t="shared" si="30"/>
        <v>7</v>
      </c>
      <c r="D278" s="2">
        <f t="shared" si="31"/>
        <v>7</v>
      </c>
      <c r="E278" s="16">
        <f t="shared" si="28"/>
        <v>41841</v>
      </c>
      <c r="F278" s="16">
        <f>Время[[#This Row],[ПоНеделям]]+6</f>
        <v>41847</v>
      </c>
      <c r="G278" s="16">
        <f>Время[[#This Row],[ПоНеделям]]+7</f>
        <v>41848</v>
      </c>
      <c r="H278" s="16" t="str">
        <f>TEXT(DAY(Время[[#This Row],[ПоНеделям]]), "00")&amp;"-"&amp;TEXT(Время[[#This Row],[ПоНеделямПлюс]], "ДД.ММ.ГГГГ")</f>
        <v>21-27.07.2014</v>
      </c>
      <c r="I278" s="16">
        <f>Время[[#This Row],[ПоНеделям]]-6</f>
        <v>41835</v>
      </c>
    </row>
    <row r="279" spans="1:9" x14ac:dyDescent="0.25">
      <c r="A279" s="16">
        <v>41847</v>
      </c>
      <c r="B279" s="2">
        <f t="shared" si="29"/>
        <v>2014</v>
      </c>
      <c r="C279" s="2">
        <f t="shared" si="30"/>
        <v>7</v>
      </c>
      <c r="D279" s="2">
        <f t="shared" si="31"/>
        <v>1</v>
      </c>
      <c r="E279" s="16">
        <f t="shared" si="28"/>
        <v>41841</v>
      </c>
      <c r="F279" s="16">
        <f>Время[[#This Row],[ПоНеделям]]+6</f>
        <v>41847</v>
      </c>
      <c r="G279" s="16">
        <f>Время[[#This Row],[ПоНеделям]]+7</f>
        <v>41848</v>
      </c>
      <c r="H279" s="16" t="str">
        <f>TEXT(DAY(Время[[#This Row],[ПоНеделям]]), "00")&amp;"-"&amp;TEXT(Время[[#This Row],[ПоНеделямПлюс]], "ДД.ММ.ГГГГ")</f>
        <v>21-27.07.2014</v>
      </c>
      <c r="I279" s="16">
        <f>Время[[#This Row],[ПоНеделям]]-6</f>
        <v>41835</v>
      </c>
    </row>
    <row r="280" spans="1:9" x14ac:dyDescent="0.25">
      <c r="A280" s="16">
        <v>41848</v>
      </c>
      <c r="B280" s="2">
        <f t="shared" si="29"/>
        <v>2014</v>
      </c>
      <c r="C280" s="2">
        <f t="shared" si="30"/>
        <v>7</v>
      </c>
      <c r="D280" s="2">
        <f t="shared" si="31"/>
        <v>2</v>
      </c>
      <c r="E280" s="16">
        <f t="shared" si="28"/>
        <v>41848</v>
      </c>
      <c r="F280" s="16">
        <f>Время[[#This Row],[ПоНеделям]]+6</f>
        <v>41854</v>
      </c>
      <c r="G280" s="16">
        <f>Время[[#This Row],[ПоНеделям]]+7</f>
        <v>41855</v>
      </c>
      <c r="H280" s="16" t="str">
        <f>TEXT(DAY(Время[[#This Row],[ПоНеделям]]), "00")&amp;"-"&amp;TEXT(Время[[#This Row],[ПоНеделямПлюс]], "ДД.ММ.ГГГГ")</f>
        <v>28-03.08.2014</v>
      </c>
      <c r="I280" s="16">
        <f>Время[[#This Row],[ПоНеделям]]-6</f>
        <v>41842</v>
      </c>
    </row>
    <row r="281" spans="1:9" x14ac:dyDescent="0.25">
      <c r="A281" s="16">
        <v>41849</v>
      </c>
      <c r="B281" s="2">
        <f t="shared" si="29"/>
        <v>2014</v>
      </c>
      <c r="C281" s="2">
        <f t="shared" si="30"/>
        <v>7</v>
      </c>
      <c r="D281" s="2">
        <f t="shared" si="31"/>
        <v>3</v>
      </c>
      <c r="E281" s="16">
        <f t="shared" si="28"/>
        <v>41848</v>
      </c>
      <c r="F281" s="16">
        <f>Время[[#This Row],[ПоНеделям]]+6</f>
        <v>41854</v>
      </c>
      <c r="G281" s="16">
        <f>Время[[#This Row],[ПоНеделям]]+7</f>
        <v>41855</v>
      </c>
      <c r="H281" s="16" t="str">
        <f>TEXT(DAY(Время[[#This Row],[ПоНеделям]]), "00")&amp;"-"&amp;TEXT(Время[[#This Row],[ПоНеделямПлюс]], "ДД.ММ.ГГГГ")</f>
        <v>28-03.08.2014</v>
      </c>
      <c r="I281" s="16">
        <f>Время[[#This Row],[ПоНеделям]]-6</f>
        <v>41842</v>
      </c>
    </row>
    <row r="282" spans="1:9" x14ac:dyDescent="0.25">
      <c r="A282" s="16">
        <v>41850</v>
      </c>
      <c r="B282" s="2">
        <f t="shared" si="29"/>
        <v>2014</v>
      </c>
      <c r="C282" s="2">
        <f t="shared" si="30"/>
        <v>7</v>
      </c>
      <c r="D282" s="2">
        <f t="shared" si="31"/>
        <v>4</v>
      </c>
      <c r="E282" s="16">
        <f t="shared" si="28"/>
        <v>41848</v>
      </c>
      <c r="F282" s="16">
        <f>Время[[#This Row],[ПоНеделям]]+6</f>
        <v>41854</v>
      </c>
      <c r="G282" s="16">
        <f>Время[[#This Row],[ПоНеделям]]+7</f>
        <v>41855</v>
      </c>
      <c r="H282" s="16" t="str">
        <f>TEXT(DAY(Время[[#This Row],[ПоНеделям]]), "00")&amp;"-"&amp;TEXT(Время[[#This Row],[ПоНеделямПлюс]], "ДД.ММ.ГГГГ")</f>
        <v>28-03.08.2014</v>
      </c>
      <c r="I282" s="16">
        <f>Время[[#This Row],[ПоНеделям]]-6</f>
        <v>41842</v>
      </c>
    </row>
    <row r="283" spans="1:9" x14ac:dyDescent="0.25">
      <c r="A283" s="16">
        <v>41851</v>
      </c>
      <c r="B283" s="2">
        <f t="shared" si="29"/>
        <v>2014</v>
      </c>
      <c r="C283" s="2">
        <f t="shared" si="30"/>
        <v>7</v>
      </c>
      <c r="D283" s="2">
        <f t="shared" si="31"/>
        <v>5</v>
      </c>
      <c r="E283" s="16">
        <f t="shared" si="28"/>
        <v>41848</v>
      </c>
      <c r="F283" s="16">
        <f>Время[[#This Row],[ПоНеделям]]+6</f>
        <v>41854</v>
      </c>
      <c r="G283" s="16">
        <f>Время[[#This Row],[ПоНеделям]]+7</f>
        <v>41855</v>
      </c>
      <c r="H283" s="16" t="str">
        <f>TEXT(DAY(Время[[#This Row],[ПоНеделям]]), "00")&amp;"-"&amp;TEXT(Время[[#This Row],[ПоНеделямПлюс]], "ДД.ММ.ГГГГ")</f>
        <v>28-03.08.2014</v>
      </c>
      <c r="I283" s="16">
        <f>Время[[#This Row],[ПоНеделям]]-6</f>
        <v>41842</v>
      </c>
    </row>
    <row r="284" spans="1:9" x14ac:dyDescent="0.25">
      <c r="A284" s="16">
        <v>41852</v>
      </c>
      <c r="B284" s="2">
        <f t="shared" si="29"/>
        <v>2014</v>
      </c>
      <c r="C284" s="2">
        <f t="shared" si="30"/>
        <v>8</v>
      </c>
      <c r="D284" s="2">
        <f t="shared" si="31"/>
        <v>6</v>
      </c>
      <c r="E284" s="16">
        <f t="shared" si="28"/>
        <v>41848</v>
      </c>
      <c r="F284" s="16">
        <f>Время[[#This Row],[ПоНеделям]]+6</f>
        <v>41854</v>
      </c>
      <c r="G284" s="16">
        <f>Время[[#This Row],[ПоНеделям]]+7</f>
        <v>41855</v>
      </c>
      <c r="H284" s="16" t="str">
        <f>TEXT(DAY(Время[[#This Row],[ПоНеделям]]), "00")&amp;"-"&amp;TEXT(Время[[#This Row],[ПоНеделямПлюс]], "ДД.ММ.ГГГГ")</f>
        <v>28-03.08.2014</v>
      </c>
      <c r="I284" s="16">
        <f>Время[[#This Row],[ПоНеделям]]-6</f>
        <v>41842</v>
      </c>
    </row>
    <row r="285" spans="1:9" x14ac:dyDescent="0.25">
      <c r="A285" s="16">
        <v>41853</v>
      </c>
      <c r="B285" s="2">
        <f t="shared" si="29"/>
        <v>2014</v>
      </c>
      <c r="C285" s="2">
        <f t="shared" si="30"/>
        <v>8</v>
      </c>
      <c r="D285" s="2">
        <f t="shared" si="31"/>
        <v>7</v>
      </c>
      <c r="E285" s="16">
        <f t="shared" si="28"/>
        <v>41848</v>
      </c>
      <c r="F285" s="16">
        <f>Время[[#This Row],[ПоНеделям]]+6</f>
        <v>41854</v>
      </c>
      <c r="G285" s="16">
        <f>Время[[#This Row],[ПоНеделям]]+7</f>
        <v>41855</v>
      </c>
      <c r="H285" s="16" t="str">
        <f>TEXT(DAY(Время[[#This Row],[ПоНеделям]]), "00")&amp;"-"&amp;TEXT(Время[[#This Row],[ПоНеделямПлюс]], "ДД.ММ.ГГГГ")</f>
        <v>28-03.08.2014</v>
      </c>
      <c r="I285" s="16">
        <f>Время[[#This Row],[ПоНеделям]]-6</f>
        <v>41842</v>
      </c>
    </row>
    <row r="286" spans="1:9" x14ac:dyDescent="0.25">
      <c r="A286" s="16">
        <v>41854</v>
      </c>
      <c r="B286" s="2">
        <f t="shared" si="29"/>
        <v>2014</v>
      </c>
      <c r="C286" s="2">
        <f t="shared" si="30"/>
        <v>8</v>
      </c>
      <c r="D286" s="2">
        <f t="shared" si="31"/>
        <v>1</v>
      </c>
      <c r="E286" s="16">
        <f t="shared" si="28"/>
        <v>41848</v>
      </c>
      <c r="F286" s="16">
        <f>Время[[#This Row],[ПоНеделям]]+6</f>
        <v>41854</v>
      </c>
      <c r="G286" s="16">
        <f>Время[[#This Row],[ПоНеделям]]+7</f>
        <v>41855</v>
      </c>
      <c r="H286" s="16" t="str">
        <f>TEXT(DAY(Время[[#This Row],[ПоНеделям]]), "00")&amp;"-"&amp;TEXT(Время[[#This Row],[ПоНеделямПлюс]], "ДД.ММ.ГГГГ")</f>
        <v>28-03.08.2014</v>
      </c>
      <c r="I286" s="16">
        <f>Время[[#This Row],[ПоНеделям]]-6</f>
        <v>41842</v>
      </c>
    </row>
    <row r="287" spans="1:9" x14ac:dyDescent="0.25">
      <c r="A287" s="16">
        <v>41855</v>
      </c>
      <c r="B287" s="2">
        <f t="shared" si="29"/>
        <v>2014</v>
      </c>
      <c r="C287" s="2">
        <f t="shared" si="30"/>
        <v>8</v>
      </c>
      <c r="D287" s="2">
        <f t="shared" si="31"/>
        <v>2</v>
      </c>
      <c r="E287" s="16">
        <f t="shared" si="28"/>
        <v>41855</v>
      </c>
      <c r="F287" s="16">
        <f>Время[[#This Row],[ПоНеделям]]+6</f>
        <v>41861</v>
      </c>
      <c r="G287" s="16">
        <f>Время[[#This Row],[ПоНеделям]]+7</f>
        <v>41862</v>
      </c>
      <c r="H287" s="16" t="str">
        <f>TEXT(DAY(Время[[#This Row],[ПоНеделям]]), "00")&amp;"-"&amp;TEXT(Время[[#This Row],[ПоНеделямПлюс]], "ДД.ММ.ГГГГ")</f>
        <v>04-10.08.2014</v>
      </c>
      <c r="I287" s="16">
        <f>Время[[#This Row],[ПоНеделям]]-6</f>
        <v>41849</v>
      </c>
    </row>
    <row r="288" spans="1:9" x14ac:dyDescent="0.25">
      <c r="A288" s="16">
        <v>41856</v>
      </c>
      <c r="B288" s="2">
        <f t="shared" si="29"/>
        <v>2014</v>
      </c>
      <c r="C288" s="2">
        <f t="shared" si="30"/>
        <v>8</v>
      </c>
      <c r="D288" s="2">
        <f t="shared" si="31"/>
        <v>3</v>
      </c>
      <c r="E288" s="16">
        <f t="shared" si="28"/>
        <v>41855</v>
      </c>
      <c r="F288" s="16">
        <f>Время[[#This Row],[ПоНеделям]]+6</f>
        <v>41861</v>
      </c>
      <c r="G288" s="16">
        <f>Время[[#This Row],[ПоНеделям]]+7</f>
        <v>41862</v>
      </c>
      <c r="H288" s="16" t="str">
        <f>TEXT(DAY(Время[[#This Row],[ПоНеделям]]), "00")&amp;"-"&amp;TEXT(Время[[#This Row],[ПоНеделямПлюс]], "ДД.ММ.ГГГГ")</f>
        <v>04-10.08.2014</v>
      </c>
      <c r="I288" s="16">
        <f>Время[[#This Row],[ПоНеделям]]-6</f>
        <v>41849</v>
      </c>
    </row>
    <row r="289" spans="1:9" x14ac:dyDescent="0.25">
      <c r="A289" s="16">
        <v>41857</v>
      </c>
      <c r="B289" s="2">
        <f t="shared" si="29"/>
        <v>2014</v>
      </c>
      <c r="C289" s="2">
        <f t="shared" si="30"/>
        <v>8</v>
      </c>
      <c r="D289" s="2">
        <f t="shared" si="31"/>
        <v>4</v>
      </c>
      <c r="E289" s="16">
        <f t="shared" si="28"/>
        <v>41855</v>
      </c>
      <c r="F289" s="16">
        <f>Время[[#This Row],[ПоНеделям]]+6</f>
        <v>41861</v>
      </c>
      <c r="G289" s="16">
        <f>Время[[#This Row],[ПоНеделям]]+7</f>
        <v>41862</v>
      </c>
      <c r="H289" s="16" t="str">
        <f>TEXT(DAY(Время[[#This Row],[ПоНеделям]]), "00")&amp;"-"&amp;TEXT(Время[[#This Row],[ПоНеделямПлюс]], "ДД.ММ.ГГГГ")</f>
        <v>04-10.08.2014</v>
      </c>
      <c r="I289" s="16">
        <f>Время[[#This Row],[ПоНеделям]]-6</f>
        <v>41849</v>
      </c>
    </row>
    <row r="290" spans="1:9" x14ac:dyDescent="0.25">
      <c r="A290" s="16">
        <v>41858</v>
      </c>
      <c r="B290" s="2">
        <f t="shared" si="29"/>
        <v>2014</v>
      </c>
      <c r="C290" s="2">
        <f t="shared" si="30"/>
        <v>8</v>
      </c>
      <c r="D290" s="2">
        <f t="shared" si="31"/>
        <v>5</v>
      </c>
      <c r="E290" s="16">
        <f t="shared" si="28"/>
        <v>41855</v>
      </c>
      <c r="F290" s="16">
        <f>Время[[#This Row],[ПоНеделям]]+6</f>
        <v>41861</v>
      </c>
      <c r="G290" s="16">
        <f>Время[[#This Row],[ПоНеделям]]+7</f>
        <v>41862</v>
      </c>
      <c r="H290" s="16" t="str">
        <f>TEXT(DAY(Время[[#This Row],[ПоНеделям]]), "00")&amp;"-"&amp;TEXT(Время[[#This Row],[ПоНеделямПлюс]], "ДД.ММ.ГГГГ")</f>
        <v>04-10.08.2014</v>
      </c>
      <c r="I290" s="16">
        <f>Время[[#This Row],[ПоНеделям]]-6</f>
        <v>41849</v>
      </c>
    </row>
    <row r="291" spans="1:9" x14ac:dyDescent="0.25">
      <c r="A291" s="16">
        <v>41859</v>
      </c>
      <c r="B291" s="2">
        <f t="shared" si="29"/>
        <v>2014</v>
      </c>
      <c r="C291" s="2">
        <f t="shared" si="30"/>
        <v>8</v>
      </c>
      <c r="D291" s="2">
        <f t="shared" si="31"/>
        <v>6</v>
      </c>
      <c r="E291" s="16">
        <f t="shared" si="28"/>
        <v>41855</v>
      </c>
      <c r="F291" s="16">
        <f>Время[[#This Row],[ПоНеделям]]+6</f>
        <v>41861</v>
      </c>
      <c r="G291" s="16">
        <f>Время[[#This Row],[ПоНеделям]]+7</f>
        <v>41862</v>
      </c>
      <c r="H291" s="16" t="str">
        <f>TEXT(DAY(Время[[#This Row],[ПоНеделям]]), "00")&amp;"-"&amp;TEXT(Время[[#This Row],[ПоНеделямПлюс]], "ДД.ММ.ГГГГ")</f>
        <v>04-10.08.2014</v>
      </c>
      <c r="I291" s="16">
        <f>Время[[#This Row],[ПоНеделям]]-6</f>
        <v>41849</v>
      </c>
    </row>
    <row r="292" spans="1:9" x14ac:dyDescent="0.25">
      <c r="A292" s="16">
        <v>41860</v>
      </c>
      <c r="B292" s="2">
        <f t="shared" si="29"/>
        <v>2014</v>
      </c>
      <c r="C292" s="2">
        <f t="shared" si="30"/>
        <v>8</v>
      </c>
      <c r="D292" s="2">
        <f t="shared" si="31"/>
        <v>7</v>
      </c>
      <c r="E292" s="16">
        <f t="shared" si="28"/>
        <v>41855</v>
      </c>
      <c r="F292" s="16">
        <f>Время[[#This Row],[ПоНеделям]]+6</f>
        <v>41861</v>
      </c>
      <c r="G292" s="16">
        <f>Время[[#This Row],[ПоНеделям]]+7</f>
        <v>41862</v>
      </c>
      <c r="H292" s="16" t="str">
        <f>TEXT(DAY(Время[[#This Row],[ПоНеделям]]), "00")&amp;"-"&amp;TEXT(Время[[#This Row],[ПоНеделямПлюс]], "ДД.ММ.ГГГГ")</f>
        <v>04-10.08.2014</v>
      </c>
      <c r="I292" s="16">
        <f>Время[[#This Row],[ПоНеделям]]-6</f>
        <v>41849</v>
      </c>
    </row>
    <row r="293" spans="1:9" x14ac:dyDescent="0.25">
      <c r="A293" s="16">
        <v>41861</v>
      </c>
      <c r="B293" s="2">
        <f t="shared" si="29"/>
        <v>2014</v>
      </c>
      <c r="C293" s="2">
        <f t="shared" si="30"/>
        <v>8</v>
      </c>
      <c r="D293" s="2">
        <f t="shared" si="31"/>
        <v>1</v>
      </c>
      <c r="E293" s="16">
        <f t="shared" si="28"/>
        <v>41855</v>
      </c>
      <c r="F293" s="16">
        <f>Время[[#This Row],[ПоНеделям]]+6</f>
        <v>41861</v>
      </c>
      <c r="G293" s="16">
        <f>Время[[#This Row],[ПоНеделям]]+7</f>
        <v>41862</v>
      </c>
      <c r="H293" s="16" t="str">
        <f>TEXT(DAY(Время[[#This Row],[ПоНеделям]]), "00")&amp;"-"&amp;TEXT(Время[[#This Row],[ПоНеделямПлюс]], "ДД.ММ.ГГГГ")</f>
        <v>04-10.08.2014</v>
      </c>
      <c r="I293" s="16">
        <f>Время[[#This Row],[ПоНеделям]]-6</f>
        <v>41849</v>
      </c>
    </row>
    <row r="294" spans="1:9" x14ac:dyDescent="0.25">
      <c r="A294" s="16">
        <v>41862</v>
      </c>
      <c r="B294" s="2">
        <f t="shared" si="29"/>
        <v>2014</v>
      </c>
      <c r="C294" s="2">
        <f t="shared" si="30"/>
        <v>8</v>
      </c>
      <c r="D294" s="2">
        <f t="shared" si="31"/>
        <v>2</v>
      </c>
      <c r="E294" s="16">
        <f t="shared" si="28"/>
        <v>41862</v>
      </c>
      <c r="F294" s="16">
        <f>Время[[#This Row],[ПоНеделям]]+6</f>
        <v>41868</v>
      </c>
      <c r="G294" s="16">
        <f>Время[[#This Row],[ПоНеделям]]+7</f>
        <v>41869</v>
      </c>
      <c r="H294" s="16" t="str">
        <f>TEXT(DAY(Время[[#This Row],[ПоНеделям]]), "00")&amp;"-"&amp;TEXT(Время[[#This Row],[ПоНеделямПлюс]], "ДД.ММ.ГГГГ")</f>
        <v>11-17.08.2014</v>
      </c>
      <c r="I294" s="16">
        <f>Время[[#This Row],[ПоНеделям]]-6</f>
        <v>41856</v>
      </c>
    </row>
    <row r="295" spans="1:9" x14ac:dyDescent="0.25">
      <c r="A295" s="16">
        <v>41863</v>
      </c>
      <c r="B295" s="2">
        <f t="shared" si="29"/>
        <v>2014</v>
      </c>
      <c r="C295" s="2">
        <f t="shared" si="30"/>
        <v>8</v>
      </c>
      <c r="D295" s="2">
        <f t="shared" si="31"/>
        <v>3</v>
      </c>
      <c r="E295" s="16">
        <f t="shared" si="28"/>
        <v>41862</v>
      </c>
      <c r="F295" s="16">
        <f>Время[[#This Row],[ПоНеделям]]+6</f>
        <v>41868</v>
      </c>
      <c r="G295" s="16">
        <f>Время[[#This Row],[ПоНеделям]]+7</f>
        <v>41869</v>
      </c>
      <c r="H295" s="16" t="str">
        <f>TEXT(DAY(Время[[#This Row],[ПоНеделям]]), "00")&amp;"-"&amp;TEXT(Время[[#This Row],[ПоНеделямПлюс]], "ДД.ММ.ГГГГ")</f>
        <v>11-17.08.2014</v>
      </c>
      <c r="I295" s="16">
        <f>Время[[#This Row],[ПоНеделям]]-6</f>
        <v>41856</v>
      </c>
    </row>
    <row r="296" spans="1:9" x14ac:dyDescent="0.25">
      <c r="A296" s="16">
        <v>41864</v>
      </c>
      <c r="B296" s="2">
        <f t="shared" si="29"/>
        <v>2014</v>
      </c>
      <c r="C296" s="2">
        <f t="shared" si="30"/>
        <v>8</v>
      </c>
      <c r="D296" s="2">
        <f t="shared" si="31"/>
        <v>4</v>
      </c>
      <c r="E296" s="16">
        <f t="shared" si="28"/>
        <v>41862</v>
      </c>
      <c r="F296" s="16">
        <f>Время[[#This Row],[ПоНеделям]]+6</f>
        <v>41868</v>
      </c>
      <c r="G296" s="16">
        <f>Время[[#This Row],[ПоНеделям]]+7</f>
        <v>41869</v>
      </c>
      <c r="H296" s="16" t="str">
        <f>TEXT(DAY(Время[[#This Row],[ПоНеделям]]), "00")&amp;"-"&amp;TEXT(Время[[#This Row],[ПоНеделямПлюс]], "ДД.ММ.ГГГГ")</f>
        <v>11-17.08.2014</v>
      </c>
      <c r="I296" s="16">
        <f>Время[[#This Row],[ПоНеделям]]-6</f>
        <v>41856</v>
      </c>
    </row>
    <row r="297" spans="1:9" x14ac:dyDescent="0.25">
      <c r="A297" s="16">
        <v>41865</v>
      </c>
      <c r="B297" s="2">
        <f t="shared" si="29"/>
        <v>2014</v>
      </c>
      <c r="C297" s="2">
        <f t="shared" si="30"/>
        <v>8</v>
      </c>
      <c r="D297" s="2">
        <f t="shared" si="31"/>
        <v>5</v>
      </c>
      <c r="E297" s="16">
        <f t="shared" si="28"/>
        <v>41862</v>
      </c>
      <c r="F297" s="16">
        <f>Время[[#This Row],[ПоНеделям]]+6</f>
        <v>41868</v>
      </c>
      <c r="G297" s="16">
        <f>Время[[#This Row],[ПоНеделям]]+7</f>
        <v>41869</v>
      </c>
      <c r="H297" s="16" t="str">
        <f>TEXT(DAY(Время[[#This Row],[ПоНеделям]]), "00")&amp;"-"&amp;TEXT(Время[[#This Row],[ПоНеделямПлюс]], "ДД.ММ.ГГГГ")</f>
        <v>11-17.08.2014</v>
      </c>
      <c r="I297" s="16">
        <f>Время[[#This Row],[ПоНеделям]]-6</f>
        <v>41856</v>
      </c>
    </row>
    <row r="298" spans="1:9" x14ac:dyDescent="0.25">
      <c r="A298" s="16">
        <v>41866</v>
      </c>
      <c r="B298" s="2">
        <f t="shared" si="29"/>
        <v>2014</v>
      </c>
      <c r="C298" s="2">
        <f t="shared" si="30"/>
        <v>8</v>
      </c>
      <c r="D298" s="2">
        <f t="shared" si="31"/>
        <v>6</v>
      </c>
      <c r="E298" s="16">
        <f t="shared" si="28"/>
        <v>41862</v>
      </c>
      <c r="F298" s="16">
        <f>Время[[#This Row],[ПоНеделям]]+6</f>
        <v>41868</v>
      </c>
      <c r="G298" s="16">
        <f>Время[[#This Row],[ПоНеделям]]+7</f>
        <v>41869</v>
      </c>
      <c r="H298" s="16" t="str">
        <f>TEXT(DAY(Время[[#This Row],[ПоНеделям]]), "00")&amp;"-"&amp;TEXT(Время[[#This Row],[ПоНеделямПлюс]], "ДД.ММ.ГГГГ")</f>
        <v>11-17.08.2014</v>
      </c>
      <c r="I298" s="16">
        <f>Время[[#This Row],[ПоНеделям]]-6</f>
        <v>41856</v>
      </c>
    </row>
    <row r="299" spans="1:9" x14ac:dyDescent="0.25">
      <c r="A299" s="16">
        <v>41867</v>
      </c>
      <c r="B299" s="2">
        <f t="shared" si="29"/>
        <v>2014</v>
      </c>
      <c r="C299" s="2">
        <f t="shared" si="30"/>
        <v>8</v>
      </c>
      <c r="D299" s="2">
        <f t="shared" si="31"/>
        <v>7</v>
      </c>
      <c r="E299" s="16">
        <f t="shared" si="28"/>
        <v>41862</v>
      </c>
      <c r="F299" s="16">
        <f>Время[[#This Row],[ПоНеделям]]+6</f>
        <v>41868</v>
      </c>
      <c r="G299" s="16">
        <f>Время[[#This Row],[ПоНеделям]]+7</f>
        <v>41869</v>
      </c>
      <c r="H299" s="16" t="str">
        <f>TEXT(DAY(Время[[#This Row],[ПоНеделям]]), "00")&amp;"-"&amp;TEXT(Время[[#This Row],[ПоНеделямПлюс]], "ДД.ММ.ГГГГ")</f>
        <v>11-17.08.2014</v>
      </c>
      <c r="I299" s="16">
        <f>Время[[#This Row],[ПоНеделям]]-6</f>
        <v>41856</v>
      </c>
    </row>
    <row r="300" spans="1:9" x14ac:dyDescent="0.25">
      <c r="A300" s="16">
        <v>41868</v>
      </c>
      <c r="B300" s="2">
        <f t="shared" si="29"/>
        <v>2014</v>
      </c>
      <c r="C300" s="2">
        <f t="shared" si="30"/>
        <v>8</v>
      </c>
      <c r="D300" s="2">
        <f t="shared" si="31"/>
        <v>1</v>
      </c>
      <c r="E300" s="16">
        <f t="shared" si="28"/>
        <v>41862</v>
      </c>
      <c r="F300" s="16">
        <f>Время[[#This Row],[ПоНеделям]]+6</f>
        <v>41868</v>
      </c>
      <c r="G300" s="16">
        <f>Время[[#This Row],[ПоНеделям]]+7</f>
        <v>41869</v>
      </c>
      <c r="H300" s="16" t="str">
        <f>TEXT(DAY(Время[[#This Row],[ПоНеделям]]), "00")&amp;"-"&amp;TEXT(Время[[#This Row],[ПоНеделямПлюс]], "ДД.ММ.ГГГГ")</f>
        <v>11-17.08.2014</v>
      </c>
      <c r="I300" s="16">
        <f>Время[[#This Row],[ПоНеделям]]-6</f>
        <v>41856</v>
      </c>
    </row>
    <row r="301" spans="1:9" x14ac:dyDescent="0.25">
      <c r="A301" s="16">
        <v>41869</v>
      </c>
      <c r="B301" s="2">
        <f t="shared" si="29"/>
        <v>2014</v>
      </c>
      <c r="C301" s="2">
        <f t="shared" si="30"/>
        <v>8</v>
      </c>
      <c r="D301" s="2">
        <f t="shared" si="31"/>
        <v>2</v>
      </c>
      <c r="E301" s="16">
        <f t="shared" si="28"/>
        <v>41869</v>
      </c>
      <c r="F301" s="16">
        <f>Время[[#This Row],[ПоНеделям]]+6</f>
        <v>41875</v>
      </c>
      <c r="G301" s="16">
        <f>Время[[#This Row],[ПоНеделям]]+7</f>
        <v>41876</v>
      </c>
      <c r="H301" s="16" t="str">
        <f>TEXT(DAY(Время[[#This Row],[ПоНеделям]]), "00")&amp;"-"&amp;TEXT(Время[[#This Row],[ПоНеделямПлюс]], "ДД.ММ.ГГГГ")</f>
        <v>18-24.08.2014</v>
      </c>
      <c r="I301" s="16">
        <f>Время[[#This Row],[ПоНеделям]]-6</f>
        <v>41863</v>
      </c>
    </row>
    <row r="302" spans="1:9" x14ac:dyDescent="0.25">
      <c r="A302" s="16">
        <v>41870</v>
      </c>
      <c r="B302" s="2">
        <f t="shared" si="29"/>
        <v>2014</v>
      </c>
      <c r="C302" s="2">
        <f t="shared" si="30"/>
        <v>8</v>
      </c>
      <c r="D302" s="2">
        <f t="shared" si="31"/>
        <v>3</v>
      </c>
      <c r="E302" s="16">
        <f t="shared" si="28"/>
        <v>41869</v>
      </c>
      <c r="F302" s="16">
        <f>Время[[#This Row],[ПоНеделям]]+6</f>
        <v>41875</v>
      </c>
      <c r="G302" s="16">
        <f>Время[[#This Row],[ПоНеделям]]+7</f>
        <v>41876</v>
      </c>
      <c r="H302" s="16" t="str">
        <f>TEXT(DAY(Время[[#This Row],[ПоНеделям]]), "00")&amp;"-"&amp;TEXT(Время[[#This Row],[ПоНеделямПлюс]], "ДД.ММ.ГГГГ")</f>
        <v>18-24.08.2014</v>
      </c>
      <c r="I302" s="16">
        <f>Время[[#This Row],[ПоНеделям]]-6</f>
        <v>41863</v>
      </c>
    </row>
    <row r="303" spans="1:9" x14ac:dyDescent="0.25">
      <c r="A303" s="16">
        <v>41871</v>
      </c>
      <c r="B303" s="2">
        <f t="shared" si="29"/>
        <v>2014</v>
      </c>
      <c r="C303" s="2">
        <f t="shared" si="30"/>
        <v>8</v>
      </c>
      <c r="D303" s="2">
        <f t="shared" si="31"/>
        <v>4</v>
      </c>
      <c r="E303" s="16">
        <f t="shared" si="28"/>
        <v>41869</v>
      </c>
      <c r="F303" s="16">
        <f>Время[[#This Row],[ПоНеделям]]+6</f>
        <v>41875</v>
      </c>
      <c r="G303" s="16">
        <f>Время[[#This Row],[ПоНеделям]]+7</f>
        <v>41876</v>
      </c>
      <c r="H303" s="16" t="str">
        <f>TEXT(DAY(Время[[#This Row],[ПоНеделям]]), "00")&amp;"-"&amp;TEXT(Время[[#This Row],[ПоНеделямПлюс]], "ДД.ММ.ГГГГ")</f>
        <v>18-24.08.2014</v>
      </c>
      <c r="I303" s="16">
        <f>Время[[#This Row],[ПоНеделям]]-6</f>
        <v>41863</v>
      </c>
    </row>
    <row r="304" spans="1:9" x14ac:dyDescent="0.25">
      <c r="A304" s="16">
        <v>41872</v>
      </c>
      <c r="B304" s="2">
        <f t="shared" si="29"/>
        <v>2014</v>
      </c>
      <c r="C304" s="2">
        <f t="shared" si="30"/>
        <v>8</v>
      </c>
      <c r="D304" s="2">
        <f t="shared" si="31"/>
        <v>5</v>
      </c>
      <c r="E304" s="16">
        <f t="shared" si="28"/>
        <v>41869</v>
      </c>
      <c r="F304" s="16">
        <f>Время[[#This Row],[ПоНеделям]]+6</f>
        <v>41875</v>
      </c>
      <c r="G304" s="16">
        <f>Время[[#This Row],[ПоНеделям]]+7</f>
        <v>41876</v>
      </c>
      <c r="H304" s="16" t="str">
        <f>TEXT(DAY(Время[[#This Row],[ПоНеделям]]), "00")&amp;"-"&amp;TEXT(Время[[#This Row],[ПоНеделямПлюс]], "ДД.ММ.ГГГГ")</f>
        <v>18-24.08.2014</v>
      </c>
      <c r="I304" s="16">
        <f>Время[[#This Row],[ПоНеделям]]-6</f>
        <v>41863</v>
      </c>
    </row>
    <row r="305" spans="1:9" x14ac:dyDescent="0.25">
      <c r="A305" s="16">
        <v>41873</v>
      </c>
      <c r="B305" s="2">
        <f t="shared" si="29"/>
        <v>2014</v>
      </c>
      <c r="C305" s="2">
        <f t="shared" si="30"/>
        <v>8</v>
      </c>
      <c r="D305" s="2">
        <f t="shared" si="31"/>
        <v>6</v>
      </c>
      <c r="E305" s="16">
        <f t="shared" si="28"/>
        <v>41869</v>
      </c>
      <c r="F305" s="16">
        <f>Время[[#This Row],[ПоНеделям]]+6</f>
        <v>41875</v>
      </c>
      <c r="G305" s="16">
        <f>Время[[#This Row],[ПоНеделям]]+7</f>
        <v>41876</v>
      </c>
      <c r="H305" s="16" t="str">
        <f>TEXT(DAY(Время[[#This Row],[ПоНеделям]]), "00")&amp;"-"&amp;TEXT(Время[[#This Row],[ПоНеделямПлюс]], "ДД.ММ.ГГГГ")</f>
        <v>18-24.08.2014</v>
      </c>
      <c r="I305" s="16">
        <f>Время[[#This Row],[ПоНеделям]]-6</f>
        <v>41863</v>
      </c>
    </row>
    <row r="306" spans="1:9" x14ac:dyDescent="0.25">
      <c r="A306" s="16">
        <v>41874</v>
      </c>
      <c r="B306" s="2">
        <f t="shared" si="29"/>
        <v>2014</v>
      </c>
      <c r="C306" s="2">
        <f t="shared" si="30"/>
        <v>8</v>
      </c>
      <c r="D306" s="2">
        <f t="shared" si="31"/>
        <v>7</v>
      </c>
      <c r="E306" s="16">
        <f t="shared" si="28"/>
        <v>41869</v>
      </c>
      <c r="F306" s="16">
        <f>Время[[#This Row],[ПоНеделям]]+6</f>
        <v>41875</v>
      </c>
      <c r="G306" s="16">
        <f>Время[[#This Row],[ПоНеделям]]+7</f>
        <v>41876</v>
      </c>
      <c r="H306" s="16" t="str">
        <f>TEXT(DAY(Время[[#This Row],[ПоНеделям]]), "00")&amp;"-"&amp;TEXT(Время[[#This Row],[ПоНеделямПлюс]], "ДД.ММ.ГГГГ")</f>
        <v>18-24.08.2014</v>
      </c>
      <c r="I306" s="16">
        <f>Время[[#This Row],[ПоНеделям]]-6</f>
        <v>41863</v>
      </c>
    </row>
    <row r="307" spans="1:9" x14ac:dyDescent="0.25">
      <c r="A307" s="16">
        <v>41875</v>
      </c>
      <c r="B307" s="2">
        <f t="shared" si="29"/>
        <v>2014</v>
      </c>
      <c r="C307" s="2">
        <f t="shared" si="30"/>
        <v>8</v>
      </c>
      <c r="D307" s="2">
        <f t="shared" si="31"/>
        <v>1</v>
      </c>
      <c r="E307" s="16">
        <f t="shared" si="28"/>
        <v>41869</v>
      </c>
      <c r="F307" s="16">
        <f>Время[[#This Row],[ПоНеделям]]+6</f>
        <v>41875</v>
      </c>
      <c r="G307" s="16">
        <f>Время[[#This Row],[ПоНеделям]]+7</f>
        <v>41876</v>
      </c>
      <c r="H307" s="16" t="str">
        <f>TEXT(DAY(Время[[#This Row],[ПоНеделям]]), "00")&amp;"-"&amp;TEXT(Время[[#This Row],[ПоНеделямПлюс]], "ДД.ММ.ГГГГ")</f>
        <v>18-24.08.2014</v>
      </c>
      <c r="I307" s="16">
        <f>Время[[#This Row],[ПоНеделям]]-6</f>
        <v>41863</v>
      </c>
    </row>
    <row r="308" spans="1:9" x14ac:dyDescent="0.25">
      <c r="A308" s="16">
        <v>41876</v>
      </c>
      <c r="B308" s="2">
        <f t="shared" si="29"/>
        <v>2014</v>
      </c>
      <c r="C308" s="2">
        <f t="shared" si="30"/>
        <v>8</v>
      </c>
      <c r="D308" s="2">
        <f t="shared" si="31"/>
        <v>2</v>
      </c>
      <c r="E308" s="16">
        <f t="shared" si="28"/>
        <v>41876</v>
      </c>
      <c r="F308" s="16">
        <f>Время[[#This Row],[ПоНеделям]]+6</f>
        <v>41882</v>
      </c>
      <c r="G308" s="16">
        <f>Время[[#This Row],[ПоНеделям]]+7</f>
        <v>41883</v>
      </c>
      <c r="H308" s="16" t="str">
        <f>TEXT(DAY(Время[[#This Row],[ПоНеделям]]), "00")&amp;"-"&amp;TEXT(Время[[#This Row],[ПоНеделямПлюс]], "ДД.ММ.ГГГГ")</f>
        <v>25-31.08.2014</v>
      </c>
      <c r="I308" s="16">
        <f>Время[[#This Row],[ПоНеделям]]-6</f>
        <v>41870</v>
      </c>
    </row>
    <row r="309" spans="1:9" x14ac:dyDescent="0.25">
      <c r="A309" s="16">
        <v>41877</v>
      </c>
      <c r="B309" s="2">
        <f t="shared" si="29"/>
        <v>2014</v>
      </c>
      <c r="C309" s="2">
        <f t="shared" si="30"/>
        <v>8</v>
      </c>
      <c r="D309" s="2">
        <f t="shared" si="31"/>
        <v>3</v>
      </c>
      <c r="E309" s="16">
        <f t="shared" si="28"/>
        <v>41876</v>
      </c>
      <c r="F309" s="16">
        <f>Время[[#This Row],[ПоНеделям]]+6</f>
        <v>41882</v>
      </c>
      <c r="G309" s="16">
        <f>Время[[#This Row],[ПоНеделям]]+7</f>
        <v>41883</v>
      </c>
      <c r="H309" s="16" t="str">
        <f>TEXT(DAY(Время[[#This Row],[ПоНеделям]]), "00")&amp;"-"&amp;TEXT(Время[[#This Row],[ПоНеделямПлюс]], "ДД.ММ.ГГГГ")</f>
        <v>25-31.08.2014</v>
      </c>
      <c r="I309" s="16">
        <f>Время[[#This Row],[ПоНеделям]]-6</f>
        <v>41870</v>
      </c>
    </row>
    <row r="310" spans="1:9" x14ac:dyDescent="0.25">
      <c r="A310" s="16">
        <v>41878</v>
      </c>
      <c r="B310" s="2">
        <f t="shared" si="29"/>
        <v>2014</v>
      </c>
      <c r="C310" s="2">
        <f t="shared" si="30"/>
        <v>8</v>
      </c>
      <c r="D310" s="2">
        <f t="shared" si="31"/>
        <v>4</v>
      </c>
      <c r="E310" s="16">
        <f t="shared" si="28"/>
        <v>41876</v>
      </c>
      <c r="F310" s="16">
        <f>Время[[#This Row],[ПоНеделям]]+6</f>
        <v>41882</v>
      </c>
      <c r="G310" s="16">
        <f>Время[[#This Row],[ПоНеделям]]+7</f>
        <v>41883</v>
      </c>
      <c r="H310" s="16" t="str">
        <f>TEXT(DAY(Время[[#This Row],[ПоНеделям]]), "00")&amp;"-"&amp;TEXT(Время[[#This Row],[ПоНеделямПлюс]], "ДД.ММ.ГГГГ")</f>
        <v>25-31.08.2014</v>
      </c>
      <c r="I310" s="16">
        <f>Время[[#This Row],[ПоНеделям]]-6</f>
        <v>41870</v>
      </c>
    </row>
    <row r="311" spans="1:9" x14ac:dyDescent="0.25">
      <c r="A311" s="16">
        <v>41879</v>
      </c>
      <c r="B311" s="2">
        <f t="shared" si="29"/>
        <v>2014</v>
      </c>
      <c r="C311" s="2">
        <f t="shared" si="30"/>
        <v>8</v>
      </c>
      <c r="D311" s="2">
        <f t="shared" si="31"/>
        <v>5</v>
      </c>
      <c r="E311" s="16">
        <f t="shared" si="28"/>
        <v>41876</v>
      </c>
      <c r="F311" s="16">
        <f>Время[[#This Row],[ПоНеделям]]+6</f>
        <v>41882</v>
      </c>
      <c r="G311" s="16">
        <f>Время[[#This Row],[ПоНеделям]]+7</f>
        <v>41883</v>
      </c>
      <c r="H311" s="16" t="str">
        <f>TEXT(DAY(Время[[#This Row],[ПоНеделям]]), "00")&amp;"-"&amp;TEXT(Время[[#This Row],[ПоНеделямПлюс]], "ДД.ММ.ГГГГ")</f>
        <v>25-31.08.2014</v>
      </c>
      <c r="I311" s="16">
        <f>Время[[#This Row],[ПоНеделям]]-6</f>
        <v>41870</v>
      </c>
    </row>
    <row r="312" spans="1:9" x14ac:dyDescent="0.25">
      <c r="A312" s="16">
        <v>41880</v>
      </c>
      <c r="B312" s="2">
        <f t="shared" si="29"/>
        <v>2014</v>
      </c>
      <c r="C312" s="2">
        <f t="shared" si="30"/>
        <v>8</v>
      </c>
      <c r="D312" s="2">
        <f t="shared" si="31"/>
        <v>6</v>
      </c>
      <c r="E312" s="16">
        <f t="shared" si="28"/>
        <v>41876</v>
      </c>
      <c r="F312" s="16">
        <f>Время[[#This Row],[ПоНеделям]]+6</f>
        <v>41882</v>
      </c>
      <c r="G312" s="16">
        <f>Время[[#This Row],[ПоНеделям]]+7</f>
        <v>41883</v>
      </c>
      <c r="H312" s="16" t="str">
        <f>TEXT(DAY(Время[[#This Row],[ПоНеделям]]), "00")&amp;"-"&amp;TEXT(Время[[#This Row],[ПоНеделямПлюс]], "ДД.ММ.ГГГГ")</f>
        <v>25-31.08.2014</v>
      </c>
      <c r="I312" s="16">
        <f>Время[[#This Row],[ПоНеделям]]-6</f>
        <v>41870</v>
      </c>
    </row>
    <row r="313" spans="1:9" x14ac:dyDescent="0.25">
      <c r="A313" s="16">
        <v>41881</v>
      </c>
      <c r="B313" s="2">
        <f t="shared" si="29"/>
        <v>2014</v>
      </c>
      <c r="C313" s="2">
        <f t="shared" si="30"/>
        <v>8</v>
      </c>
      <c r="D313" s="2">
        <f t="shared" si="31"/>
        <v>7</v>
      </c>
      <c r="E313" s="16">
        <f t="shared" si="28"/>
        <v>41876</v>
      </c>
      <c r="F313" s="16">
        <f>Время[[#This Row],[ПоНеделям]]+6</f>
        <v>41882</v>
      </c>
      <c r="G313" s="16">
        <f>Время[[#This Row],[ПоНеделям]]+7</f>
        <v>41883</v>
      </c>
      <c r="H313" s="16" t="str">
        <f>TEXT(DAY(Время[[#This Row],[ПоНеделям]]), "00")&amp;"-"&amp;TEXT(Время[[#This Row],[ПоНеделямПлюс]], "ДД.ММ.ГГГГ")</f>
        <v>25-31.08.2014</v>
      </c>
      <c r="I313" s="16">
        <f>Время[[#This Row],[ПоНеделям]]-6</f>
        <v>41870</v>
      </c>
    </row>
    <row r="314" spans="1:9" x14ac:dyDescent="0.25">
      <c r="A314" s="16">
        <v>41882</v>
      </c>
      <c r="B314" s="2">
        <f t="shared" si="29"/>
        <v>2014</v>
      </c>
      <c r="C314" s="2">
        <f t="shared" si="30"/>
        <v>8</v>
      </c>
      <c r="D314" s="2">
        <f t="shared" si="31"/>
        <v>1</v>
      </c>
      <c r="E314" s="16">
        <f t="shared" si="28"/>
        <v>41876</v>
      </c>
      <c r="F314" s="16">
        <f>Время[[#This Row],[ПоНеделям]]+6</f>
        <v>41882</v>
      </c>
      <c r="G314" s="16">
        <f>Время[[#This Row],[ПоНеделям]]+7</f>
        <v>41883</v>
      </c>
      <c r="H314" s="16" t="str">
        <f>TEXT(DAY(Время[[#This Row],[ПоНеделям]]), "00")&amp;"-"&amp;TEXT(Время[[#This Row],[ПоНеделямПлюс]], "ДД.ММ.ГГГГ")</f>
        <v>25-31.08.2014</v>
      </c>
      <c r="I314" s="16">
        <f>Время[[#This Row],[ПоНеделям]]-6</f>
        <v>41870</v>
      </c>
    </row>
    <row r="315" spans="1:9" x14ac:dyDescent="0.25">
      <c r="A315" s="16">
        <v>41883</v>
      </c>
      <c r="B315" s="2">
        <f t="shared" si="29"/>
        <v>2014</v>
      </c>
      <c r="C315" s="2">
        <f t="shared" si="30"/>
        <v>9</v>
      </c>
      <c r="D315" s="2">
        <f t="shared" si="31"/>
        <v>2</v>
      </c>
      <c r="E315" s="16">
        <f t="shared" si="28"/>
        <v>41883</v>
      </c>
      <c r="F315" s="16">
        <f>Время[[#This Row],[ПоНеделям]]+6</f>
        <v>41889</v>
      </c>
      <c r="G315" s="16">
        <f>Время[[#This Row],[ПоНеделям]]+7</f>
        <v>41890</v>
      </c>
      <c r="H315" s="16" t="str">
        <f>TEXT(DAY(Время[[#This Row],[ПоНеделям]]), "00")&amp;"-"&amp;TEXT(Время[[#This Row],[ПоНеделямПлюс]], "ДД.ММ.ГГГГ")</f>
        <v>01-07.09.2014</v>
      </c>
      <c r="I315" s="16">
        <f>Время[[#This Row],[ПоНеделям]]-6</f>
        <v>41877</v>
      </c>
    </row>
    <row r="316" spans="1:9" x14ac:dyDescent="0.25">
      <c r="A316" s="16">
        <v>41884</v>
      </c>
      <c r="B316" s="2">
        <f t="shared" si="29"/>
        <v>2014</v>
      </c>
      <c r="C316" s="2">
        <f t="shared" si="30"/>
        <v>9</v>
      </c>
      <c r="D316" s="2">
        <f t="shared" si="31"/>
        <v>3</v>
      </c>
      <c r="E316" s="16">
        <f t="shared" si="28"/>
        <v>41883</v>
      </c>
      <c r="F316" s="16">
        <f>Время[[#This Row],[ПоНеделям]]+6</f>
        <v>41889</v>
      </c>
      <c r="G316" s="16">
        <f>Время[[#This Row],[ПоНеделям]]+7</f>
        <v>41890</v>
      </c>
      <c r="H316" s="16" t="str">
        <f>TEXT(DAY(Время[[#This Row],[ПоНеделям]]), "00")&amp;"-"&amp;TEXT(Время[[#This Row],[ПоНеделямПлюс]], "ДД.ММ.ГГГГ")</f>
        <v>01-07.09.2014</v>
      </c>
      <c r="I316" s="16">
        <f>Время[[#This Row],[ПоНеделям]]-6</f>
        <v>41877</v>
      </c>
    </row>
    <row r="317" spans="1:9" x14ac:dyDescent="0.25">
      <c r="A317" s="16">
        <v>41885</v>
      </c>
      <c r="B317" s="2">
        <f t="shared" si="29"/>
        <v>2014</v>
      </c>
      <c r="C317" s="2">
        <f t="shared" si="30"/>
        <v>9</v>
      </c>
      <c r="D317" s="2">
        <f t="shared" si="31"/>
        <v>4</v>
      </c>
      <c r="E317" s="16">
        <f t="shared" si="28"/>
        <v>41883</v>
      </c>
      <c r="F317" s="16">
        <f>Время[[#This Row],[ПоНеделям]]+6</f>
        <v>41889</v>
      </c>
      <c r="G317" s="16">
        <f>Время[[#This Row],[ПоНеделям]]+7</f>
        <v>41890</v>
      </c>
      <c r="H317" s="16" t="str">
        <f>TEXT(DAY(Время[[#This Row],[ПоНеделям]]), "00")&amp;"-"&amp;TEXT(Время[[#This Row],[ПоНеделямПлюс]], "ДД.ММ.ГГГГ")</f>
        <v>01-07.09.2014</v>
      </c>
      <c r="I317" s="16">
        <f>Время[[#This Row],[ПоНеделям]]-6</f>
        <v>41877</v>
      </c>
    </row>
    <row r="318" spans="1:9" x14ac:dyDescent="0.25">
      <c r="A318" s="16">
        <v>41886</v>
      </c>
      <c r="B318" s="2">
        <f t="shared" si="29"/>
        <v>2014</v>
      </c>
      <c r="C318" s="2">
        <f t="shared" si="30"/>
        <v>9</v>
      </c>
      <c r="D318" s="2">
        <f t="shared" si="31"/>
        <v>5</v>
      </c>
      <c r="E318" s="16">
        <f t="shared" si="28"/>
        <v>41883</v>
      </c>
      <c r="F318" s="16">
        <f>Время[[#This Row],[ПоНеделям]]+6</f>
        <v>41889</v>
      </c>
      <c r="G318" s="16">
        <f>Время[[#This Row],[ПоНеделям]]+7</f>
        <v>41890</v>
      </c>
      <c r="H318" s="16" t="str">
        <f>TEXT(DAY(Время[[#This Row],[ПоНеделям]]), "00")&amp;"-"&amp;TEXT(Время[[#This Row],[ПоНеделямПлюс]], "ДД.ММ.ГГГГ")</f>
        <v>01-07.09.2014</v>
      </c>
      <c r="I318" s="16">
        <f>Время[[#This Row],[ПоНеделям]]-6</f>
        <v>41877</v>
      </c>
    </row>
    <row r="319" spans="1:9" x14ac:dyDescent="0.25">
      <c r="A319" s="16">
        <v>41887</v>
      </c>
      <c r="B319" s="2">
        <f t="shared" si="29"/>
        <v>2014</v>
      </c>
      <c r="C319" s="2">
        <f t="shared" si="30"/>
        <v>9</v>
      </c>
      <c r="D319" s="2">
        <f t="shared" si="31"/>
        <v>6</v>
      </c>
      <c r="E319" s="16">
        <f t="shared" si="28"/>
        <v>41883</v>
      </c>
      <c r="F319" s="16">
        <f>Время[[#This Row],[ПоНеделям]]+6</f>
        <v>41889</v>
      </c>
      <c r="G319" s="16">
        <f>Время[[#This Row],[ПоНеделям]]+7</f>
        <v>41890</v>
      </c>
      <c r="H319" s="16" t="str">
        <f>TEXT(DAY(Время[[#This Row],[ПоНеделям]]), "00")&amp;"-"&amp;TEXT(Время[[#This Row],[ПоНеделямПлюс]], "ДД.ММ.ГГГГ")</f>
        <v>01-07.09.2014</v>
      </c>
      <c r="I319" s="16">
        <f>Время[[#This Row],[ПоНеделям]]-6</f>
        <v>41877</v>
      </c>
    </row>
    <row r="320" spans="1:9" x14ac:dyDescent="0.25">
      <c r="A320" s="16">
        <v>41888</v>
      </c>
      <c r="B320" s="2">
        <f t="shared" si="29"/>
        <v>2014</v>
      </c>
      <c r="C320" s="2">
        <f t="shared" si="30"/>
        <v>9</v>
      </c>
      <c r="D320" s="2">
        <f t="shared" si="31"/>
        <v>7</v>
      </c>
      <c r="E320" s="16">
        <f t="shared" si="28"/>
        <v>41883</v>
      </c>
      <c r="F320" s="16">
        <f>Время[[#This Row],[ПоНеделям]]+6</f>
        <v>41889</v>
      </c>
      <c r="G320" s="16">
        <f>Время[[#This Row],[ПоНеделям]]+7</f>
        <v>41890</v>
      </c>
      <c r="H320" s="16" t="str">
        <f>TEXT(DAY(Время[[#This Row],[ПоНеделям]]), "00")&amp;"-"&amp;TEXT(Время[[#This Row],[ПоНеделямПлюс]], "ДД.ММ.ГГГГ")</f>
        <v>01-07.09.2014</v>
      </c>
      <c r="I320" s="16">
        <f>Время[[#This Row],[ПоНеделям]]-6</f>
        <v>41877</v>
      </c>
    </row>
    <row r="321" spans="1:9" x14ac:dyDescent="0.25">
      <c r="A321" s="16">
        <v>41889</v>
      </c>
      <c r="B321" s="2">
        <f t="shared" si="29"/>
        <v>2014</v>
      </c>
      <c r="C321" s="2">
        <f t="shared" si="30"/>
        <v>9</v>
      </c>
      <c r="D321" s="2">
        <f t="shared" si="31"/>
        <v>1</v>
      </c>
      <c r="E321" s="16">
        <f t="shared" si="28"/>
        <v>41883</v>
      </c>
      <c r="F321" s="16">
        <f>Время[[#This Row],[ПоНеделям]]+6</f>
        <v>41889</v>
      </c>
      <c r="G321" s="16">
        <f>Время[[#This Row],[ПоНеделям]]+7</f>
        <v>41890</v>
      </c>
      <c r="H321" s="16" t="str">
        <f>TEXT(DAY(Время[[#This Row],[ПоНеделям]]), "00")&amp;"-"&amp;TEXT(Время[[#This Row],[ПоНеделямПлюс]], "ДД.ММ.ГГГГ")</f>
        <v>01-07.09.2014</v>
      </c>
      <c r="I321" s="16">
        <f>Время[[#This Row],[ПоНеделям]]-6</f>
        <v>41877</v>
      </c>
    </row>
    <row r="322" spans="1:9" x14ac:dyDescent="0.25">
      <c r="A322" s="16">
        <v>41890</v>
      </c>
      <c r="B322" s="2">
        <f t="shared" si="29"/>
        <v>2014</v>
      </c>
      <c r="C322" s="2">
        <f t="shared" si="30"/>
        <v>9</v>
      </c>
      <c r="D322" s="2">
        <f t="shared" si="31"/>
        <v>2</v>
      </c>
      <c r="E322" s="16">
        <f t="shared" ref="E322:E385" si="32">A322+(2-IF(D322=1,8,D322))</f>
        <v>41890</v>
      </c>
      <c r="F322" s="16">
        <f>Время[[#This Row],[ПоНеделям]]+6</f>
        <v>41896</v>
      </c>
      <c r="G322" s="16">
        <f>Время[[#This Row],[ПоНеделям]]+7</f>
        <v>41897</v>
      </c>
      <c r="H322" s="16" t="str">
        <f>TEXT(DAY(Время[[#This Row],[ПоНеделям]]), "00")&amp;"-"&amp;TEXT(Время[[#This Row],[ПоНеделямПлюс]], "ДД.ММ.ГГГГ")</f>
        <v>08-14.09.2014</v>
      </c>
      <c r="I322" s="16">
        <f>Время[[#This Row],[ПоНеделям]]-6</f>
        <v>41884</v>
      </c>
    </row>
    <row r="323" spans="1:9" x14ac:dyDescent="0.25">
      <c r="A323" s="16">
        <v>41891</v>
      </c>
      <c r="B323" s="2">
        <f t="shared" si="29"/>
        <v>2014</v>
      </c>
      <c r="C323" s="2">
        <f t="shared" si="30"/>
        <v>9</v>
      </c>
      <c r="D323" s="2">
        <f t="shared" si="31"/>
        <v>3</v>
      </c>
      <c r="E323" s="16">
        <f t="shared" si="32"/>
        <v>41890</v>
      </c>
      <c r="F323" s="16">
        <f>Время[[#This Row],[ПоНеделям]]+6</f>
        <v>41896</v>
      </c>
      <c r="G323" s="16">
        <f>Время[[#This Row],[ПоНеделям]]+7</f>
        <v>41897</v>
      </c>
      <c r="H323" s="16" t="str">
        <f>TEXT(DAY(Время[[#This Row],[ПоНеделям]]), "00")&amp;"-"&amp;TEXT(Время[[#This Row],[ПоНеделямПлюс]], "ДД.ММ.ГГГГ")</f>
        <v>08-14.09.2014</v>
      </c>
      <c r="I323" s="16">
        <f>Время[[#This Row],[ПоНеделям]]-6</f>
        <v>41884</v>
      </c>
    </row>
    <row r="324" spans="1:9" x14ac:dyDescent="0.25">
      <c r="A324" s="16">
        <v>41892</v>
      </c>
      <c r="B324" s="2">
        <f t="shared" si="29"/>
        <v>2014</v>
      </c>
      <c r="C324" s="2">
        <f t="shared" si="30"/>
        <v>9</v>
      </c>
      <c r="D324" s="2">
        <f t="shared" si="31"/>
        <v>4</v>
      </c>
      <c r="E324" s="16">
        <f t="shared" si="32"/>
        <v>41890</v>
      </c>
      <c r="F324" s="16">
        <f>Время[[#This Row],[ПоНеделям]]+6</f>
        <v>41896</v>
      </c>
      <c r="G324" s="16">
        <f>Время[[#This Row],[ПоНеделям]]+7</f>
        <v>41897</v>
      </c>
      <c r="H324" s="16" t="str">
        <f>TEXT(DAY(Время[[#This Row],[ПоНеделям]]), "00")&amp;"-"&amp;TEXT(Время[[#This Row],[ПоНеделямПлюс]], "ДД.ММ.ГГГГ")</f>
        <v>08-14.09.2014</v>
      </c>
      <c r="I324" s="16">
        <f>Время[[#This Row],[ПоНеделям]]-6</f>
        <v>41884</v>
      </c>
    </row>
    <row r="325" spans="1:9" x14ac:dyDescent="0.25">
      <c r="A325" s="16">
        <v>41893</v>
      </c>
      <c r="B325" s="2">
        <f t="shared" si="29"/>
        <v>2014</v>
      </c>
      <c r="C325" s="2">
        <f t="shared" si="30"/>
        <v>9</v>
      </c>
      <c r="D325" s="2">
        <f t="shared" si="31"/>
        <v>5</v>
      </c>
      <c r="E325" s="16">
        <f t="shared" si="32"/>
        <v>41890</v>
      </c>
      <c r="F325" s="16">
        <f>Время[[#This Row],[ПоНеделям]]+6</f>
        <v>41896</v>
      </c>
      <c r="G325" s="16">
        <f>Время[[#This Row],[ПоНеделям]]+7</f>
        <v>41897</v>
      </c>
      <c r="H325" s="16" t="str">
        <f>TEXT(DAY(Время[[#This Row],[ПоНеделям]]), "00")&amp;"-"&amp;TEXT(Время[[#This Row],[ПоНеделямПлюс]], "ДД.ММ.ГГГГ")</f>
        <v>08-14.09.2014</v>
      </c>
      <c r="I325" s="16">
        <f>Время[[#This Row],[ПоНеделям]]-6</f>
        <v>41884</v>
      </c>
    </row>
    <row r="326" spans="1:9" x14ac:dyDescent="0.25">
      <c r="A326" s="16">
        <v>41894</v>
      </c>
      <c r="B326" s="2">
        <f t="shared" si="29"/>
        <v>2014</v>
      </c>
      <c r="C326" s="2">
        <f t="shared" si="30"/>
        <v>9</v>
      </c>
      <c r="D326" s="2">
        <f t="shared" si="31"/>
        <v>6</v>
      </c>
      <c r="E326" s="16">
        <f t="shared" si="32"/>
        <v>41890</v>
      </c>
      <c r="F326" s="16">
        <f>Время[[#This Row],[ПоНеделям]]+6</f>
        <v>41896</v>
      </c>
      <c r="G326" s="16">
        <f>Время[[#This Row],[ПоНеделям]]+7</f>
        <v>41897</v>
      </c>
      <c r="H326" s="16" t="str">
        <f>TEXT(DAY(Время[[#This Row],[ПоНеделям]]), "00")&amp;"-"&amp;TEXT(Время[[#This Row],[ПоНеделямПлюс]], "ДД.ММ.ГГГГ")</f>
        <v>08-14.09.2014</v>
      </c>
      <c r="I326" s="16">
        <f>Время[[#This Row],[ПоНеделям]]-6</f>
        <v>41884</v>
      </c>
    </row>
    <row r="327" spans="1:9" x14ac:dyDescent="0.25">
      <c r="A327" s="16">
        <v>41895</v>
      </c>
      <c r="B327" s="2">
        <f t="shared" si="29"/>
        <v>2014</v>
      </c>
      <c r="C327" s="2">
        <f t="shared" si="30"/>
        <v>9</v>
      </c>
      <c r="D327" s="2">
        <f t="shared" si="31"/>
        <v>7</v>
      </c>
      <c r="E327" s="16">
        <f t="shared" si="32"/>
        <v>41890</v>
      </c>
      <c r="F327" s="16">
        <f>Время[[#This Row],[ПоНеделям]]+6</f>
        <v>41896</v>
      </c>
      <c r="G327" s="16">
        <f>Время[[#This Row],[ПоНеделям]]+7</f>
        <v>41897</v>
      </c>
      <c r="H327" s="16" t="str">
        <f>TEXT(DAY(Время[[#This Row],[ПоНеделям]]), "00")&amp;"-"&amp;TEXT(Время[[#This Row],[ПоНеделямПлюс]], "ДД.ММ.ГГГГ")</f>
        <v>08-14.09.2014</v>
      </c>
      <c r="I327" s="16">
        <f>Время[[#This Row],[ПоНеделям]]-6</f>
        <v>41884</v>
      </c>
    </row>
    <row r="328" spans="1:9" x14ac:dyDescent="0.25">
      <c r="A328" s="16">
        <v>41896</v>
      </c>
      <c r="B328" s="2">
        <f t="shared" si="29"/>
        <v>2014</v>
      </c>
      <c r="C328" s="2">
        <f t="shared" si="30"/>
        <v>9</v>
      </c>
      <c r="D328" s="2">
        <f t="shared" si="31"/>
        <v>1</v>
      </c>
      <c r="E328" s="16">
        <f t="shared" si="32"/>
        <v>41890</v>
      </c>
      <c r="F328" s="16">
        <f>Время[[#This Row],[ПоНеделям]]+6</f>
        <v>41896</v>
      </c>
      <c r="G328" s="16">
        <f>Время[[#This Row],[ПоНеделям]]+7</f>
        <v>41897</v>
      </c>
      <c r="H328" s="16" t="str">
        <f>TEXT(DAY(Время[[#This Row],[ПоНеделям]]), "00")&amp;"-"&amp;TEXT(Время[[#This Row],[ПоНеделямПлюс]], "ДД.ММ.ГГГГ")</f>
        <v>08-14.09.2014</v>
      </c>
      <c r="I328" s="16">
        <f>Время[[#This Row],[ПоНеделям]]-6</f>
        <v>41884</v>
      </c>
    </row>
    <row r="329" spans="1:9" x14ac:dyDescent="0.25">
      <c r="A329" s="16">
        <v>41897</v>
      </c>
      <c r="B329" s="2">
        <f t="shared" ref="B329:B392" si="33">YEAR(A329)</f>
        <v>2014</v>
      </c>
      <c r="C329" s="2">
        <f t="shared" ref="C329:C392" si="34">MONTH(A329)</f>
        <v>9</v>
      </c>
      <c r="D329" s="2">
        <f t="shared" ref="D329:D392" si="35">WEEKDAY(A329)</f>
        <v>2</v>
      </c>
      <c r="E329" s="16">
        <f t="shared" si="32"/>
        <v>41897</v>
      </c>
      <c r="F329" s="16">
        <f>Время[[#This Row],[ПоНеделям]]+6</f>
        <v>41903</v>
      </c>
      <c r="G329" s="16">
        <f>Время[[#This Row],[ПоНеделям]]+7</f>
        <v>41904</v>
      </c>
      <c r="H329" s="16" t="str">
        <f>TEXT(DAY(Время[[#This Row],[ПоНеделям]]), "00")&amp;"-"&amp;TEXT(Время[[#This Row],[ПоНеделямПлюс]], "ДД.ММ.ГГГГ")</f>
        <v>15-21.09.2014</v>
      </c>
      <c r="I329" s="16">
        <f>Время[[#This Row],[ПоНеделям]]-6</f>
        <v>41891</v>
      </c>
    </row>
    <row r="330" spans="1:9" x14ac:dyDescent="0.25">
      <c r="A330" s="16">
        <v>41898</v>
      </c>
      <c r="B330" s="2">
        <f t="shared" si="33"/>
        <v>2014</v>
      </c>
      <c r="C330" s="2">
        <f t="shared" si="34"/>
        <v>9</v>
      </c>
      <c r="D330" s="2">
        <f t="shared" si="35"/>
        <v>3</v>
      </c>
      <c r="E330" s="16">
        <f t="shared" si="32"/>
        <v>41897</v>
      </c>
      <c r="F330" s="16">
        <f>Время[[#This Row],[ПоНеделям]]+6</f>
        <v>41903</v>
      </c>
      <c r="G330" s="16">
        <f>Время[[#This Row],[ПоНеделям]]+7</f>
        <v>41904</v>
      </c>
      <c r="H330" s="16" t="str">
        <f>TEXT(DAY(Время[[#This Row],[ПоНеделям]]), "00")&amp;"-"&amp;TEXT(Время[[#This Row],[ПоНеделямПлюс]], "ДД.ММ.ГГГГ")</f>
        <v>15-21.09.2014</v>
      </c>
      <c r="I330" s="16">
        <f>Время[[#This Row],[ПоНеделям]]-6</f>
        <v>41891</v>
      </c>
    </row>
    <row r="331" spans="1:9" x14ac:dyDescent="0.25">
      <c r="A331" s="16">
        <v>41899</v>
      </c>
      <c r="B331" s="2">
        <f t="shared" si="33"/>
        <v>2014</v>
      </c>
      <c r="C331" s="2">
        <f t="shared" si="34"/>
        <v>9</v>
      </c>
      <c r="D331" s="2">
        <f t="shared" si="35"/>
        <v>4</v>
      </c>
      <c r="E331" s="16">
        <f t="shared" si="32"/>
        <v>41897</v>
      </c>
      <c r="F331" s="16">
        <f>Время[[#This Row],[ПоНеделям]]+6</f>
        <v>41903</v>
      </c>
      <c r="G331" s="16">
        <f>Время[[#This Row],[ПоНеделям]]+7</f>
        <v>41904</v>
      </c>
      <c r="H331" s="16" t="str">
        <f>TEXT(DAY(Время[[#This Row],[ПоНеделям]]), "00")&amp;"-"&amp;TEXT(Время[[#This Row],[ПоНеделямПлюс]], "ДД.ММ.ГГГГ")</f>
        <v>15-21.09.2014</v>
      </c>
      <c r="I331" s="16">
        <f>Время[[#This Row],[ПоНеделям]]-6</f>
        <v>41891</v>
      </c>
    </row>
    <row r="332" spans="1:9" x14ac:dyDescent="0.25">
      <c r="A332" s="16">
        <v>41900</v>
      </c>
      <c r="B332" s="2">
        <f t="shared" si="33"/>
        <v>2014</v>
      </c>
      <c r="C332" s="2">
        <f t="shared" si="34"/>
        <v>9</v>
      </c>
      <c r="D332" s="2">
        <f t="shared" si="35"/>
        <v>5</v>
      </c>
      <c r="E332" s="16">
        <f t="shared" si="32"/>
        <v>41897</v>
      </c>
      <c r="F332" s="16">
        <f>Время[[#This Row],[ПоНеделям]]+6</f>
        <v>41903</v>
      </c>
      <c r="G332" s="16">
        <f>Время[[#This Row],[ПоНеделям]]+7</f>
        <v>41904</v>
      </c>
      <c r="H332" s="16" t="str">
        <f>TEXT(DAY(Время[[#This Row],[ПоНеделям]]), "00")&amp;"-"&amp;TEXT(Время[[#This Row],[ПоНеделямПлюс]], "ДД.ММ.ГГГГ")</f>
        <v>15-21.09.2014</v>
      </c>
      <c r="I332" s="16">
        <f>Время[[#This Row],[ПоНеделям]]-6</f>
        <v>41891</v>
      </c>
    </row>
    <row r="333" spans="1:9" x14ac:dyDescent="0.25">
      <c r="A333" s="16">
        <v>41901</v>
      </c>
      <c r="B333" s="2">
        <f t="shared" si="33"/>
        <v>2014</v>
      </c>
      <c r="C333" s="2">
        <f t="shared" si="34"/>
        <v>9</v>
      </c>
      <c r="D333" s="2">
        <f t="shared" si="35"/>
        <v>6</v>
      </c>
      <c r="E333" s="16">
        <f t="shared" si="32"/>
        <v>41897</v>
      </c>
      <c r="F333" s="16">
        <f>Время[[#This Row],[ПоНеделям]]+6</f>
        <v>41903</v>
      </c>
      <c r="G333" s="16">
        <f>Время[[#This Row],[ПоНеделям]]+7</f>
        <v>41904</v>
      </c>
      <c r="H333" s="16" t="str">
        <f>TEXT(DAY(Время[[#This Row],[ПоНеделям]]), "00")&amp;"-"&amp;TEXT(Время[[#This Row],[ПоНеделямПлюс]], "ДД.ММ.ГГГГ")</f>
        <v>15-21.09.2014</v>
      </c>
      <c r="I333" s="16">
        <f>Время[[#This Row],[ПоНеделям]]-6</f>
        <v>41891</v>
      </c>
    </row>
    <row r="334" spans="1:9" x14ac:dyDescent="0.25">
      <c r="A334" s="16">
        <v>41902</v>
      </c>
      <c r="B334" s="2">
        <f t="shared" si="33"/>
        <v>2014</v>
      </c>
      <c r="C334" s="2">
        <f t="shared" si="34"/>
        <v>9</v>
      </c>
      <c r="D334" s="2">
        <f t="shared" si="35"/>
        <v>7</v>
      </c>
      <c r="E334" s="16">
        <f t="shared" si="32"/>
        <v>41897</v>
      </c>
      <c r="F334" s="16">
        <f>Время[[#This Row],[ПоНеделям]]+6</f>
        <v>41903</v>
      </c>
      <c r="G334" s="16">
        <f>Время[[#This Row],[ПоНеделям]]+7</f>
        <v>41904</v>
      </c>
      <c r="H334" s="16" t="str">
        <f>TEXT(DAY(Время[[#This Row],[ПоНеделям]]), "00")&amp;"-"&amp;TEXT(Время[[#This Row],[ПоНеделямПлюс]], "ДД.ММ.ГГГГ")</f>
        <v>15-21.09.2014</v>
      </c>
      <c r="I334" s="16">
        <f>Время[[#This Row],[ПоНеделям]]-6</f>
        <v>41891</v>
      </c>
    </row>
    <row r="335" spans="1:9" x14ac:dyDescent="0.25">
      <c r="A335" s="16">
        <v>41903</v>
      </c>
      <c r="B335" s="2">
        <f t="shared" si="33"/>
        <v>2014</v>
      </c>
      <c r="C335" s="2">
        <f t="shared" si="34"/>
        <v>9</v>
      </c>
      <c r="D335" s="2">
        <f t="shared" si="35"/>
        <v>1</v>
      </c>
      <c r="E335" s="16">
        <f t="shared" si="32"/>
        <v>41897</v>
      </c>
      <c r="F335" s="16">
        <f>Время[[#This Row],[ПоНеделям]]+6</f>
        <v>41903</v>
      </c>
      <c r="G335" s="16">
        <f>Время[[#This Row],[ПоНеделям]]+7</f>
        <v>41904</v>
      </c>
      <c r="H335" s="16" t="str">
        <f>TEXT(DAY(Время[[#This Row],[ПоНеделям]]), "00")&amp;"-"&amp;TEXT(Время[[#This Row],[ПоНеделямПлюс]], "ДД.ММ.ГГГГ")</f>
        <v>15-21.09.2014</v>
      </c>
      <c r="I335" s="16">
        <f>Время[[#This Row],[ПоНеделям]]-6</f>
        <v>41891</v>
      </c>
    </row>
    <row r="336" spans="1:9" x14ac:dyDescent="0.25">
      <c r="A336" s="16">
        <v>41904</v>
      </c>
      <c r="B336" s="2">
        <f t="shared" si="33"/>
        <v>2014</v>
      </c>
      <c r="C336" s="2">
        <f t="shared" si="34"/>
        <v>9</v>
      </c>
      <c r="D336" s="2">
        <f t="shared" si="35"/>
        <v>2</v>
      </c>
      <c r="E336" s="16">
        <f t="shared" si="32"/>
        <v>41904</v>
      </c>
      <c r="F336" s="16">
        <f>Время[[#This Row],[ПоНеделям]]+6</f>
        <v>41910</v>
      </c>
      <c r="G336" s="16">
        <f>Время[[#This Row],[ПоНеделям]]+7</f>
        <v>41911</v>
      </c>
      <c r="H336" s="16" t="str">
        <f>TEXT(DAY(Время[[#This Row],[ПоНеделям]]), "00")&amp;"-"&amp;TEXT(Время[[#This Row],[ПоНеделямПлюс]], "ДД.ММ.ГГГГ")</f>
        <v>22-28.09.2014</v>
      </c>
      <c r="I336" s="16">
        <f>Время[[#This Row],[ПоНеделям]]-6</f>
        <v>41898</v>
      </c>
    </row>
    <row r="337" spans="1:9" x14ac:dyDescent="0.25">
      <c r="A337" s="16">
        <v>41905</v>
      </c>
      <c r="B337" s="2">
        <f t="shared" si="33"/>
        <v>2014</v>
      </c>
      <c r="C337" s="2">
        <f t="shared" si="34"/>
        <v>9</v>
      </c>
      <c r="D337" s="2">
        <f t="shared" si="35"/>
        <v>3</v>
      </c>
      <c r="E337" s="16">
        <f t="shared" si="32"/>
        <v>41904</v>
      </c>
      <c r="F337" s="16">
        <f>Время[[#This Row],[ПоНеделям]]+6</f>
        <v>41910</v>
      </c>
      <c r="G337" s="16">
        <f>Время[[#This Row],[ПоНеделям]]+7</f>
        <v>41911</v>
      </c>
      <c r="H337" s="16" t="str">
        <f>TEXT(DAY(Время[[#This Row],[ПоНеделям]]), "00")&amp;"-"&amp;TEXT(Время[[#This Row],[ПоНеделямПлюс]], "ДД.ММ.ГГГГ")</f>
        <v>22-28.09.2014</v>
      </c>
      <c r="I337" s="16">
        <f>Время[[#This Row],[ПоНеделям]]-6</f>
        <v>41898</v>
      </c>
    </row>
    <row r="338" spans="1:9" x14ac:dyDescent="0.25">
      <c r="A338" s="16">
        <v>41906</v>
      </c>
      <c r="B338" s="2">
        <f t="shared" si="33"/>
        <v>2014</v>
      </c>
      <c r="C338" s="2">
        <f t="shared" si="34"/>
        <v>9</v>
      </c>
      <c r="D338" s="2">
        <f t="shared" si="35"/>
        <v>4</v>
      </c>
      <c r="E338" s="16">
        <f t="shared" si="32"/>
        <v>41904</v>
      </c>
      <c r="F338" s="16">
        <f>Время[[#This Row],[ПоНеделям]]+6</f>
        <v>41910</v>
      </c>
      <c r="G338" s="16">
        <f>Время[[#This Row],[ПоНеделям]]+7</f>
        <v>41911</v>
      </c>
      <c r="H338" s="16" t="str">
        <f>TEXT(DAY(Время[[#This Row],[ПоНеделям]]), "00")&amp;"-"&amp;TEXT(Время[[#This Row],[ПоНеделямПлюс]], "ДД.ММ.ГГГГ")</f>
        <v>22-28.09.2014</v>
      </c>
      <c r="I338" s="16">
        <f>Время[[#This Row],[ПоНеделям]]-6</f>
        <v>41898</v>
      </c>
    </row>
    <row r="339" spans="1:9" x14ac:dyDescent="0.25">
      <c r="A339" s="16">
        <v>41907</v>
      </c>
      <c r="B339" s="2">
        <f t="shared" si="33"/>
        <v>2014</v>
      </c>
      <c r="C339" s="2">
        <f t="shared" si="34"/>
        <v>9</v>
      </c>
      <c r="D339" s="2">
        <f t="shared" si="35"/>
        <v>5</v>
      </c>
      <c r="E339" s="16">
        <f t="shared" si="32"/>
        <v>41904</v>
      </c>
      <c r="F339" s="16">
        <f>Время[[#This Row],[ПоНеделям]]+6</f>
        <v>41910</v>
      </c>
      <c r="G339" s="16">
        <f>Время[[#This Row],[ПоНеделям]]+7</f>
        <v>41911</v>
      </c>
      <c r="H339" s="16" t="str">
        <f>TEXT(DAY(Время[[#This Row],[ПоНеделям]]), "00")&amp;"-"&amp;TEXT(Время[[#This Row],[ПоНеделямПлюс]], "ДД.ММ.ГГГГ")</f>
        <v>22-28.09.2014</v>
      </c>
      <c r="I339" s="16">
        <f>Время[[#This Row],[ПоНеделям]]-6</f>
        <v>41898</v>
      </c>
    </row>
    <row r="340" spans="1:9" x14ac:dyDescent="0.25">
      <c r="A340" s="16">
        <v>41908</v>
      </c>
      <c r="B340" s="2">
        <f t="shared" si="33"/>
        <v>2014</v>
      </c>
      <c r="C340" s="2">
        <f t="shared" si="34"/>
        <v>9</v>
      </c>
      <c r="D340" s="2">
        <f t="shared" si="35"/>
        <v>6</v>
      </c>
      <c r="E340" s="16">
        <f t="shared" si="32"/>
        <v>41904</v>
      </c>
      <c r="F340" s="16">
        <f>Время[[#This Row],[ПоНеделям]]+6</f>
        <v>41910</v>
      </c>
      <c r="G340" s="16">
        <f>Время[[#This Row],[ПоНеделям]]+7</f>
        <v>41911</v>
      </c>
      <c r="H340" s="16" t="str">
        <f>TEXT(DAY(Время[[#This Row],[ПоНеделям]]), "00")&amp;"-"&amp;TEXT(Время[[#This Row],[ПоНеделямПлюс]], "ДД.ММ.ГГГГ")</f>
        <v>22-28.09.2014</v>
      </c>
      <c r="I340" s="16">
        <f>Время[[#This Row],[ПоНеделям]]-6</f>
        <v>41898</v>
      </c>
    </row>
    <row r="341" spans="1:9" x14ac:dyDescent="0.25">
      <c r="A341" s="16">
        <v>41909</v>
      </c>
      <c r="B341" s="2">
        <f t="shared" si="33"/>
        <v>2014</v>
      </c>
      <c r="C341" s="2">
        <f t="shared" si="34"/>
        <v>9</v>
      </c>
      <c r="D341" s="2">
        <f t="shared" si="35"/>
        <v>7</v>
      </c>
      <c r="E341" s="16">
        <f t="shared" si="32"/>
        <v>41904</v>
      </c>
      <c r="F341" s="16">
        <f>Время[[#This Row],[ПоНеделям]]+6</f>
        <v>41910</v>
      </c>
      <c r="G341" s="16">
        <f>Время[[#This Row],[ПоНеделям]]+7</f>
        <v>41911</v>
      </c>
      <c r="H341" s="16" t="str">
        <f>TEXT(DAY(Время[[#This Row],[ПоНеделям]]), "00")&amp;"-"&amp;TEXT(Время[[#This Row],[ПоНеделямПлюс]], "ДД.ММ.ГГГГ")</f>
        <v>22-28.09.2014</v>
      </c>
      <c r="I341" s="16">
        <f>Время[[#This Row],[ПоНеделям]]-6</f>
        <v>41898</v>
      </c>
    </row>
    <row r="342" spans="1:9" x14ac:dyDescent="0.25">
      <c r="A342" s="16">
        <v>41910</v>
      </c>
      <c r="B342" s="2">
        <f t="shared" si="33"/>
        <v>2014</v>
      </c>
      <c r="C342" s="2">
        <f t="shared" si="34"/>
        <v>9</v>
      </c>
      <c r="D342" s="2">
        <f t="shared" si="35"/>
        <v>1</v>
      </c>
      <c r="E342" s="16">
        <f t="shared" si="32"/>
        <v>41904</v>
      </c>
      <c r="F342" s="16">
        <f>Время[[#This Row],[ПоНеделям]]+6</f>
        <v>41910</v>
      </c>
      <c r="G342" s="16">
        <f>Время[[#This Row],[ПоНеделям]]+7</f>
        <v>41911</v>
      </c>
      <c r="H342" s="16" t="str">
        <f>TEXT(DAY(Время[[#This Row],[ПоНеделям]]), "00")&amp;"-"&amp;TEXT(Время[[#This Row],[ПоНеделямПлюс]], "ДД.ММ.ГГГГ")</f>
        <v>22-28.09.2014</v>
      </c>
      <c r="I342" s="16">
        <f>Время[[#This Row],[ПоНеделям]]-6</f>
        <v>41898</v>
      </c>
    </row>
    <row r="343" spans="1:9" x14ac:dyDescent="0.25">
      <c r="A343" s="16">
        <v>41911</v>
      </c>
      <c r="B343" s="2">
        <f t="shared" si="33"/>
        <v>2014</v>
      </c>
      <c r="C343" s="2">
        <f t="shared" si="34"/>
        <v>9</v>
      </c>
      <c r="D343" s="2">
        <f t="shared" si="35"/>
        <v>2</v>
      </c>
      <c r="E343" s="16">
        <f t="shared" si="32"/>
        <v>41911</v>
      </c>
      <c r="F343" s="16">
        <f>Время[[#This Row],[ПоНеделям]]+6</f>
        <v>41917</v>
      </c>
      <c r="G343" s="16">
        <f>Время[[#This Row],[ПоНеделям]]+7</f>
        <v>41918</v>
      </c>
      <c r="H343" s="16" t="str">
        <f>TEXT(DAY(Время[[#This Row],[ПоНеделям]]), "00")&amp;"-"&amp;TEXT(Время[[#This Row],[ПоНеделямПлюс]], "ДД.ММ.ГГГГ")</f>
        <v>29-05.10.2014</v>
      </c>
      <c r="I343" s="16">
        <f>Время[[#This Row],[ПоНеделям]]-6</f>
        <v>41905</v>
      </c>
    </row>
    <row r="344" spans="1:9" x14ac:dyDescent="0.25">
      <c r="A344" s="16">
        <v>41912</v>
      </c>
      <c r="B344" s="2">
        <f t="shared" si="33"/>
        <v>2014</v>
      </c>
      <c r="C344" s="2">
        <f t="shared" si="34"/>
        <v>9</v>
      </c>
      <c r="D344" s="2">
        <f t="shared" si="35"/>
        <v>3</v>
      </c>
      <c r="E344" s="16">
        <f t="shared" si="32"/>
        <v>41911</v>
      </c>
      <c r="F344" s="16">
        <f>Время[[#This Row],[ПоНеделям]]+6</f>
        <v>41917</v>
      </c>
      <c r="G344" s="16">
        <f>Время[[#This Row],[ПоНеделям]]+7</f>
        <v>41918</v>
      </c>
      <c r="H344" s="16" t="str">
        <f>TEXT(DAY(Время[[#This Row],[ПоНеделям]]), "00")&amp;"-"&amp;TEXT(Время[[#This Row],[ПоНеделямПлюс]], "ДД.ММ.ГГГГ")</f>
        <v>29-05.10.2014</v>
      </c>
      <c r="I344" s="16">
        <f>Время[[#This Row],[ПоНеделям]]-6</f>
        <v>41905</v>
      </c>
    </row>
    <row r="345" spans="1:9" x14ac:dyDescent="0.25">
      <c r="A345" s="16">
        <v>41913</v>
      </c>
      <c r="B345" s="2">
        <f t="shared" si="33"/>
        <v>2014</v>
      </c>
      <c r="C345" s="2">
        <f t="shared" si="34"/>
        <v>10</v>
      </c>
      <c r="D345" s="2">
        <f t="shared" si="35"/>
        <v>4</v>
      </c>
      <c r="E345" s="16">
        <f t="shared" si="32"/>
        <v>41911</v>
      </c>
      <c r="F345" s="16">
        <f>Время[[#This Row],[ПоНеделям]]+6</f>
        <v>41917</v>
      </c>
      <c r="G345" s="16">
        <f>Время[[#This Row],[ПоНеделям]]+7</f>
        <v>41918</v>
      </c>
      <c r="H345" s="16" t="str">
        <f>TEXT(DAY(Время[[#This Row],[ПоНеделям]]), "00")&amp;"-"&amp;TEXT(Время[[#This Row],[ПоНеделямПлюс]], "ДД.ММ.ГГГГ")</f>
        <v>29-05.10.2014</v>
      </c>
      <c r="I345" s="16">
        <f>Время[[#This Row],[ПоНеделям]]-6</f>
        <v>41905</v>
      </c>
    </row>
    <row r="346" spans="1:9" x14ac:dyDescent="0.25">
      <c r="A346" s="16">
        <v>41914</v>
      </c>
      <c r="B346" s="2">
        <f t="shared" si="33"/>
        <v>2014</v>
      </c>
      <c r="C346" s="2">
        <f t="shared" si="34"/>
        <v>10</v>
      </c>
      <c r="D346" s="2">
        <f t="shared" si="35"/>
        <v>5</v>
      </c>
      <c r="E346" s="16">
        <f t="shared" si="32"/>
        <v>41911</v>
      </c>
      <c r="F346" s="16">
        <f>Время[[#This Row],[ПоНеделям]]+6</f>
        <v>41917</v>
      </c>
      <c r="G346" s="16">
        <f>Время[[#This Row],[ПоНеделям]]+7</f>
        <v>41918</v>
      </c>
      <c r="H346" s="16" t="str">
        <f>TEXT(DAY(Время[[#This Row],[ПоНеделям]]), "00")&amp;"-"&amp;TEXT(Время[[#This Row],[ПоНеделямПлюс]], "ДД.ММ.ГГГГ")</f>
        <v>29-05.10.2014</v>
      </c>
      <c r="I346" s="16">
        <f>Время[[#This Row],[ПоНеделям]]-6</f>
        <v>41905</v>
      </c>
    </row>
    <row r="347" spans="1:9" x14ac:dyDescent="0.25">
      <c r="A347" s="16">
        <v>41915</v>
      </c>
      <c r="B347" s="2">
        <f t="shared" si="33"/>
        <v>2014</v>
      </c>
      <c r="C347" s="2">
        <f t="shared" si="34"/>
        <v>10</v>
      </c>
      <c r="D347" s="2">
        <f t="shared" si="35"/>
        <v>6</v>
      </c>
      <c r="E347" s="16">
        <f t="shared" si="32"/>
        <v>41911</v>
      </c>
      <c r="F347" s="16">
        <f>Время[[#This Row],[ПоНеделям]]+6</f>
        <v>41917</v>
      </c>
      <c r="G347" s="16">
        <f>Время[[#This Row],[ПоНеделям]]+7</f>
        <v>41918</v>
      </c>
      <c r="H347" s="16" t="str">
        <f>TEXT(DAY(Время[[#This Row],[ПоНеделям]]), "00")&amp;"-"&amp;TEXT(Время[[#This Row],[ПоНеделямПлюс]], "ДД.ММ.ГГГГ")</f>
        <v>29-05.10.2014</v>
      </c>
      <c r="I347" s="16">
        <f>Время[[#This Row],[ПоНеделям]]-6</f>
        <v>41905</v>
      </c>
    </row>
    <row r="348" spans="1:9" x14ac:dyDescent="0.25">
      <c r="A348" s="16">
        <v>41916</v>
      </c>
      <c r="B348" s="2">
        <f t="shared" si="33"/>
        <v>2014</v>
      </c>
      <c r="C348" s="2">
        <f t="shared" si="34"/>
        <v>10</v>
      </c>
      <c r="D348" s="2">
        <f t="shared" si="35"/>
        <v>7</v>
      </c>
      <c r="E348" s="16">
        <f t="shared" si="32"/>
        <v>41911</v>
      </c>
      <c r="F348" s="16">
        <f>Время[[#This Row],[ПоНеделям]]+6</f>
        <v>41917</v>
      </c>
      <c r="G348" s="16">
        <f>Время[[#This Row],[ПоНеделям]]+7</f>
        <v>41918</v>
      </c>
      <c r="H348" s="16" t="str">
        <f>TEXT(DAY(Время[[#This Row],[ПоНеделям]]), "00")&amp;"-"&amp;TEXT(Время[[#This Row],[ПоНеделямПлюс]], "ДД.ММ.ГГГГ")</f>
        <v>29-05.10.2014</v>
      </c>
      <c r="I348" s="16">
        <f>Время[[#This Row],[ПоНеделям]]-6</f>
        <v>41905</v>
      </c>
    </row>
    <row r="349" spans="1:9" x14ac:dyDescent="0.25">
      <c r="A349" s="16">
        <v>41917</v>
      </c>
      <c r="B349" s="2">
        <f t="shared" si="33"/>
        <v>2014</v>
      </c>
      <c r="C349" s="2">
        <f t="shared" si="34"/>
        <v>10</v>
      </c>
      <c r="D349" s="2">
        <f t="shared" si="35"/>
        <v>1</v>
      </c>
      <c r="E349" s="16">
        <f t="shared" si="32"/>
        <v>41911</v>
      </c>
      <c r="F349" s="16">
        <f>Время[[#This Row],[ПоНеделям]]+6</f>
        <v>41917</v>
      </c>
      <c r="G349" s="16">
        <f>Время[[#This Row],[ПоНеделям]]+7</f>
        <v>41918</v>
      </c>
      <c r="H349" s="16" t="str">
        <f>TEXT(DAY(Время[[#This Row],[ПоНеделям]]), "00")&amp;"-"&amp;TEXT(Время[[#This Row],[ПоНеделямПлюс]], "ДД.ММ.ГГГГ")</f>
        <v>29-05.10.2014</v>
      </c>
      <c r="I349" s="16">
        <f>Время[[#This Row],[ПоНеделям]]-6</f>
        <v>41905</v>
      </c>
    </row>
    <row r="350" spans="1:9" x14ac:dyDescent="0.25">
      <c r="A350" s="16">
        <v>41918</v>
      </c>
      <c r="B350" s="2">
        <f t="shared" si="33"/>
        <v>2014</v>
      </c>
      <c r="C350" s="2">
        <f t="shared" si="34"/>
        <v>10</v>
      </c>
      <c r="D350" s="2">
        <f t="shared" si="35"/>
        <v>2</v>
      </c>
      <c r="E350" s="16">
        <f t="shared" si="32"/>
        <v>41918</v>
      </c>
      <c r="F350" s="16">
        <f>Время[[#This Row],[ПоНеделям]]+6</f>
        <v>41924</v>
      </c>
      <c r="G350" s="16">
        <f>Время[[#This Row],[ПоНеделям]]+7</f>
        <v>41925</v>
      </c>
      <c r="H350" s="16" t="str">
        <f>TEXT(DAY(Время[[#This Row],[ПоНеделям]]), "00")&amp;"-"&amp;TEXT(Время[[#This Row],[ПоНеделямПлюс]], "ДД.ММ.ГГГГ")</f>
        <v>06-12.10.2014</v>
      </c>
      <c r="I350" s="16">
        <f>Время[[#This Row],[ПоНеделям]]-6</f>
        <v>41912</v>
      </c>
    </row>
    <row r="351" spans="1:9" x14ac:dyDescent="0.25">
      <c r="A351" s="16">
        <v>41919</v>
      </c>
      <c r="B351" s="2">
        <f t="shared" si="33"/>
        <v>2014</v>
      </c>
      <c r="C351" s="2">
        <f t="shared" si="34"/>
        <v>10</v>
      </c>
      <c r="D351" s="2">
        <f t="shared" si="35"/>
        <v>3</v>
      </c>
      <c r="E351" s="16">
        <f t="shared" si="32"/>
        <v>41918</v>
      </c>
      <c r="F351" s="16">
        <f>Время[[#This Row],[ПоНеделям]]+6</f>
        <v>41924</v>
      </c>
      <c r="G351" s="16">
        <f>Время[[#This Row],[ПоНеделям]]+7</f>
        <v>41925</v>
      </c>
      <c r="H351" s="16" t="str">
        <f>TEXT(DAY(Время[[#This Row],[ПоНеделям]]), "00")&amp;"-"&amp;TEXT(Время[[#This Row],[ПоНеделямПлюс]], "ДД.ММ.ГГГГ")</f>
        <v>06-12.10.2014</v>
      </c>
      <c r="I351" s="16">
        <f>Время[[#This Row],[ПоНеделям]]-6</f>
        <v>41912</v>
      </c>
    </row>
    <row r="352" spans="1:9" x14ac:dyDescent="0.25">
      <c r="A352" s="16">
        <v>41920</v>
      </c>
      <c r="B352" s="2">
        <f t="shared" si="33"/>
        <v>2014</v>
      </c>
      <c r="C352" s="2">
        <f t="shared" si="34"/>
        <v>10</v>
      </c>
      <c r="D352" s="2">
        <f t="shared" si="35"/>
        <v>4</v>
      </c>
      <c r="E352" s="16">
        <f t="shared" si="32"/>
        <v>41918</v>
      </c>
      <c r="F352" s="16">
        <f>Время[[#This Row],[ПоНеделям]]+6</f>
        <v>41924</v>
      </c>
      <c r="G352" s="16">
        <f>Время[[#This Row],[ПоНеделям]]+7</f>
        <v>41925</v>
      </c>
      <c r="H352" s="16" t="str">
        <f>TEXT(DAY(Время[[#This Row],[ПоНеделям]]), "00")&amp;"-"&amp;TEXT(Время[[#This Row],[ПоНеделямПлюс]], "ДД.ММ.ГГГГ")</f>
        <v>06-12.10.2014</v>
      </c>
      <c r="I352" s="16">
        <f>Время[[#This Row],[ПоНеделям]]-6</f>
        <v>41912</v>
      </c>
    </row>
    <row r="353" spans="1:9" x14ac:dyDescent="0.25">
      <c r="A353" s="16">
        <v>41921</v>
      </c>
      <c r="B353" s="2">
        <f t="shared" si="33"/>
        <v>2014</v>
      </c>
      <c r="C353" s="2">
        <f t="shared" si="34"/>
        <v>10</v>
      </c>
      <c r="D353" s="2">
        <f t="shared" si="35"/>
        <v>5</v>
      </c>
      <c r="E353" s="16">
        <f t="shared" si="32"/>
        <v>41918</v>
      </c>
      <c r="F353" s="16">
        <f>Время[[#This Row],[ПоНеделям]]+6</f>
        <v>41924</v>
      </c>
      <c r="G353" s="16">
        <f>Время[[#This Row],[ПоНеделям]]+7</f>
        <v>41925</v>
      </c>
      <c r="H353" s="16" t="str">
        <f>TEXT(DAY(Время[[#This Row],[ПоНеделям]]), "00")&amp;"-"&amp;TEXT(Время[[#This Row],[ПоНеделямПлюс]], "ДД.ММ.ГГГГ")</f>
        <v>06-12.10.2014</v>
      </c>
      <c r="I353" s="16">
        <f>Время[[#This Row],[ПоНеделям]]-6</f>
        <v>41912</v>
      </c>
    </row>
    <row r="354" spans="1:9" x14ac:dyDescent="0.25">
      <c r="A354" s="16">
        <v>41922</v>
      </c>
      <c r="B354" s="2">
        <f t="shared" si="33"/>
        <v>2014</v>
      </c>
      <c r="C354" s="2">
        <f t="shared" si="34"/>
        <v>10</v>
      </c>
      <c r="D354" s="2">
        <f t="shared" si="35"/>
        <v>6</v>
      </c>
      <c r="E354" s="16">
        <f t="shared" si="32"/>
        <v>41918</v>
      </c>
      <c r="F354" s="16">
        <f>Время[[#This Row],[ПоНеделям]]+6</f>
        <v>41924</v>
      </c>
      <c r="G354" s="16">
        <f>Время[[#This Row],[ПоНеделям]]+7</f>
        <v>41925</v>
      </c>
      <c r="H354" s="16" t="str">
        <f>TEXT(DAY(Время[[#This Row],[ПоНеделям]]), "00")&amp;"-"&amp;TEXT(Время[[#This Row],[ПоНеделямПлюс]], "ДД.ММ.ГГГГ")</f>
        <v>06-12.10.2014</v>
      </c>
      <c r="I354" s="16">
        <f>Время[[#This Row],[ПоНеделям]]-6</f>
        <v>41912</v>
      </c>
    </row>
    <row r="355" spans="1:9" x14ac:dyDescent="0.25">
      <c r="A355" s="16">
        <v>41923</v>
      </c>
      <c r="B355" s="2">
        <f t="shared" si="33"/>
        <v>2014</v>
      </c>
      <c r="C355" s="2">
        <f t="shared" si="34"/>
        <v>10</v>
      </c>
      <c r="D355" s="2">
        <f t="shared" si="35"/>
        <v>7</v>
      </c>
      <c r="E355" s="16">
        <f t="shared" si="32"/>
        <v>41918</v>
      </c>
      <c r="F355" s="16">
        <f>Время[[#This Row],[ПоНеделям]]+6</f>
        <v>41924</v>
      </c>
      <c r="G355" s="16">
        <f>Время[[#This Row],[ПоНеделям]]+7</f>
        <v>41925</v>
      </c>
      <c r="H355" s="16" t="str">
        <f>TEXT(DAY(Время[[#This Row],[ПоНеделям]]), "00")&amp;"-"&amp;TEXT(Время[[#This Row],[ПоНеделямПлюс]], "ДД.ММ.ГГГГ")</f>
        <v>06-12.10.2014</v>
      </c>
      <c r="I355" s="16">
        <f>Время[[#This Row],[ПоНеделям]]-6</f>
        <v>41912</v>
      </c>
    </row>
    <row r="356" spans="1:9" x14ac:dyDescent="0.25">
      <c r="A356" s="16">
        <v>41924</v>
      </c>
      <c r="B356" s="2">
        <f t="shared" si="33"/>
        <v>2014</v>
      </c>
      <c r="C356" s="2">
        <f t="shared" si="34"/>
        <v>10</v>
      </c>
      <c r="D356" s="2">
        <f t="shared" si="35"/>
        <v>1</v>
      </c>
      <c r="E356" s="16">
        <f t="shared" si="32"/>
        <v>41918</v>
      </c>
      <c r="F356" s="16">
        <f>Время[[#This Row],[ПоНеделям]]+6</f>
        <v>41924</v>
      </c>
      <c r="G356" s="16">
        <f>Время[[#This Row],[ПоНеделям]]+7</f>
        <v>41925</v>
      </c>
      <c r="H356" s="16" t="str">
        <f>TEXT(DAY(Время[[#This Row],[ПоНеделям]]), "00")&amp;"-"&amp;TEXT(Время[[#This Row],[ПоНеделямПлюс]], "ДД.ММ.ГГГГ")</f>
        <v>06-12.10.2014</v>
      </c>
      <c r="I356" s="16">
        <f>Время[[#This Row],[ПоНеделям]]-6</f>
        <v>41912</v>
      </c>
    </row>
    <row r="357" spans="1:9" x14ac:dyDescent="0.25">
      <c r="A357" s="16">
        <v>41925</v>
      </c>
      <c r="B357" s="2">
        <f t="shared" si="33"/>
        <v>2014</v>
      </c>
      <c r="C357" s="2">
        <f t="shared" si="34"/>
        <v>10</v>
      </c>
      <c r="D357" s="2">
        <f t="shared" si="35"/>
        <v>2</v>
      </c>
      <c r="E357" s="16">
        <f t="shared" si="32"/>
        <v>41925</v>
      </c>
      <c r="F357" s="16">
        <f>Время[[#This Row],[ПоНеделям]]+6</f>
        <v>41931</v>
      </c>
      <c r="G357" s="16">
        <f>Время[[#This Row],[ПоНеделям]]+7</f>
        <v>41932</v>
      </c>
      <c r="H357" s="16" t="str">
        <f>TEXT(DAY(Время[[#This Row],[ПоНеделям]]), "00")&amp;"-"&amp;TEXT(Время[[#This Row],[ПоНеделямПлюс]], "ДД.ММ.ГГГГ")</f>
        <v>13-19.10.2014</v>
      </c>
      <c r="I357" s="16">
        <f>Время[[#This Row],[ПоНеделям]]-6</f>
        <v>41919</v>
      </c>
    </row>
    <row r="358" spans="1:9" x14ac:dyDescent="0.25">
      <c r="A358" s="16">
        <v>41926</v>
      </c>
      <c r="B358" s="2">
        <f t="shared" si="33"/>
        <v>2014</v>
      </c>
      <c r="C358" s="2">
        <f t="shared" si="34"/>
        <v>10</v>
      </c>
      <c r="D358" s="2">
        <f t="shared" si="35"/>
        <v>3</v>
      </c>
      <c r="E358" s="16">
        <f t="shared" si="32"/>
        <v>41925</v>
      </c>
      <c r="F358" s="16">
        <f>Время[[#This Row],[ПоНеделям]]+6</f>
        <v>41931</v>
      </c>
      <c r="G358" s="16">
        <f>Время[[#This Row],[ПоНеделям]]+7</f>
        <v>41932</v>
      </c>
      <c r="H358" s="16" t="str">
        <f>TEXT(DAY(Время[[#This Row],[ПоНеделям]]), "00")&amp;"-"&amp;TEXT(Время[[#This Row],[ПоНеделямПлюс]], "ДД.ММ.ГГГГ")</f>
        <v>13-19.10.2014</v>
      </c>
      <c r="I358" s="16">
        <f>Время[[#This Row],[ПоНеделям]]-6</f>
        <v>41919</v>
      </c>
    </row>
    <row r="359" spans="1:9" x14ac:dyDescent="0.25">
      <c r="A359" s="16">
        <v>41927</v>
      </c>
      <c r="B359" s="2">
        <f t="shared" si="33"/>
        <v>2014</v>
      </c>
      <c r="C359" s="2">
        <f t="shared" si="34"/>
        <v>10</v>
      </c>
      <c r="D359" s="2">
        <f t="shared" si="35"/>
        <v>4</v>
      </c>
      <c r="E359" s="16">
        <f t="shared" si="32"/>
        <v>41925</v>
      </c>
      <c r="F359" s="16">
        <f>Время[[#This Row],[ПоНеделям]]+6</f>
        <v>41931</v>
      </c>
      <c r="G359" s="16">
        <f>Время[[#This Row],[ПоНеделям]]+7</f>
        <v>41932</v>
      </c>
      <c r="H359" s="16" t="str">
        <f>TEXT(DAY(Время[[#This Row],[ПоНеделям]]), "00")&amp;"-"&amp;TEXT(Время[[#This Row],[ПоНеделямПлюс]], "ДД.ММ.ГГГГ")</f>
        <v>13-19.10.2014</v>
      </c>
      <c r="I359" s="16">
        <f>Время[[#This Row],[ПоНеделям]]-6</f>
        <v>41919</v>
      </c>
    </row>
    <row r="360" spans="1:9" x14ac:dyDescent="0.25">
      <c r="A360" s="16">
        <v>41928</v>
      </c>
      <c r="B360" s="2">
        <f t="shared" si="33"/>
        <v>2014</v>
      </c>
      <c r="C360" s="2">
        <f t="shared" si="34"/>
        <v>10</v>
      </c>
      <c r="D360" s="2">
        <f t="shared" si="35"/>
        <v>5</v>
      </c>
      <c r="E360" s="16">
        <f t="shared" si="32"/>
        <v>41925</v>
      </c>
      <c r="F360" s="16">
        <f>Время[[#This Row],[ПоНеделям]]+6</f>
        <v>41931</v>
      </c>
      <c r="G360" s="16">
        <f>Время[[#This Row],[ПоНеделям]]+7</f>
        <v>41932</v>
      </c>
      <c r="H360" s="16" t="str">
        <f>TEXT(DAY(Время[[#This Row],[ПоНеделям]]), "00")&amp;"-"&amp;TEXT(Время[[#This Row],[ПоНеделямПлюс]], "ДД.ММ.ГГГГ")</f>
        <v>13-19.10.2014</v>
      </c>
      <c r="I360" s="16">
        <f>Время[[#This Row],[ПоНеделям]]-6</f>
        <v>41919</v>
      </c>
    </row>
    <row r="361" spans="1:9" x14ac:dyDescent="0.25">
      <c r="A361" s="16">
        <v>41929</v>
      </c>
      <c r="B361" s="2">
        <f t="shared" si="33"/>
        <v>2014</v>
      </c>
      <c r="C361" s="2">
        <f t="shared" si="34"/>
        <v>10</v>
      </c>
      <c r="D361" s="2">
        <f t="shared" si="35"/>
        <v>6</v>
      </c>
      <c r="E361" s="16">
        <f t="shared" si="32"/>
        <v>41925</v>
      </c>
      <c r="F361" s="16">
        <f>Время[[#This Row],[ПоНеделям]]+6</f>
        <v>41931</v>
      </c>
      <c r="G361" s="16">
        <f>Время[[#This Row],[ПоНеделям]]+7</f>
        <v>41932</v>
      </c>
      <c r="H361" s="16" t="str">
        <f>TEXT(DAY(Время[[#This Row],[ПоНеделям]]), "00")&amp;"-"&amp;TEXT(Время[[#This Row],[ПоНеделямПлюс]], "ДД.ММ.ГГГГ")</f>
        <v>13-19.10.2014</v>
      </c>
      <c r="I361" s="16">
        <f>Время[[#This Row],[ПоНеделям]]-6</f>
        <v>41919</v>
      </c>
    </row>
    <row r="362" spans="1:9" x14ac:dyDescent="0.25">
      <c r="A362" s="16">
        <v>41930</v>
      </c>
      <c r="B362" s="2">
        <f t="shared" si="33"/>
        <v>2014</v>
      </c>
      <c r="C362" s="2">
        <f t="shared" si="34"/>
        <v>10</v>
      </c>
      <c r="D362" s="2">
        <f t="shared" si="35"/>
        <v>7</v>
      </c>
      <c r="E362" s="16">
        <f t="shared" si="32"/>
        <v>41925</v>
      </c>
      <c r="F362" s="16">
        <f>Время[[#This Row],[ПоНеделям]]+6</f>
        <v>41931</v>
      </c>
      <c r="G362" s="16">
        <f>Время[[#This Row],[ПоНеделям]]+7</f>
        <v>41932</v>
      </c>
      <c r="H362" s="16" t="str">
        <f>TEXT(DAY(Время[[#This Row],[ПоНеделям]]), "00")&amp;"-"&amp;TEXT(Время[[#This Row],[ПоНеделямПлюс]], "ДД.ММ.ГГГГ")</f>
        <v>13-19.10.2014</v>
      </c>
      <c r="I362" s="16">
        <f>Время[[#This Row],[ПоНеделям]]-6</f>
        <v>41919</v>
      </c>
    </row>
    <row r="363" spans="1:9" x14ac:dyDescent="0.25">
      <c r="A363" s="16">
        <v>41931</v>
      </c>
      <c r="B363" s="2">
        <f t="shared" si="33"/>
        <v>2014</v>
      </c>
      <c r="C363" s="2">
        <f t="shared" si="34"/>
        <v>10</v>
      </c>
      <c r="D363" s="2">
        <f t="shared" si="35"/>
        <v>1</v>
      </c>
      <c r="E363" s="16">
        <f t="shared" si="32"/>
        <v>41925</v>
      </c>
      <c r="F363" s="16">
        <f>Время[[#This Row],[ПоНеделям]]+6</f>
        <v>41931</v>
      </c>
      <c r="G363" s="16">
        <f>Время[[#This Row],[ПоНеделям]]+7</f>
        <v>41932</v>
      </c>
      <c r="H363" s="16" t="str">
        <f>TEXT(DAY(Время[[#This Row],[ПоНеделям]]), "00")&amp;"-"&amp;TEXT(Время[[#This Row],[ПоНеделямПлюс]], "ДД.ММ.ГГГГ")</f>
        <v>13-19.10.2014</v>
      </c>
      <c r="I363" s="16">
        <f>Время[[#This Row],[ПоНеделям]]-6</f>
        <v>41919</v>
      </c>
    </row>
    <row r="364" spans="1:9" x14ac:dyDescent="0.25">
      <c r="A364" s="16">
        <v>41932</v>
      </c>
      <c r="B364" s="2">
        <f t="shared" si="33"/>
        <v>2014</v>
      </c>
      <c r="C364" s="2">
        <f t="shared" si="34"/>
        <v>10</v>
      </c>
      <c r="D364" s="2">
        <f t="shared" si="35"/>
        <v>2</v>
      </c>
      <c r="E364" s="16">
        <f t="shared" si="32"/>
        <v>41932</v>
      </c>
      <c r="F364" s="16">
        <f>Время[[#This Row],[ПоНеделям]]+6</f>
        <v>41938</v>
      </c>
      <c r="G364" s="16">
        <f>Время[[#This Row],[ПоНеделям]]+7</f>
        <v>41939</v>
      </c>
      <c r="H364" s="16" t="str">
        <f>TEXT(DAY(Время[[#This Row],[ПоНеделям]]), "00")&amp;"-"&amp;TEXT(Время[[#This Row],[ПоНеделямПлюс]], "ДД.ММ.ГГГГ")</f>
        <v>20-26.10.2014</v>
      </c>
      <c r="I364" s="16">
        <f>Время[[#This Row],[ПоНеделям]]-6</f>
        <v>41926</v>
      </c>
    </row>
    <row r="365" spans="1:9" x14ac:dyDescent="0.25">
      <c r="A365" s="16">
        <v>41933</v>
      </c>
      <c r="B365" s="2">
        <f t="shared" si="33"/>
        <v>2014</v>
      </c>
      <c r="C365" s="2">
        <f t="shared" si="34"/>
        <v>10</v>
      </c>
      <c r="D365" s="2">
        <f t="shared" si="35"/>
        <v>3</v>
      </c>
      <c r="E365" s="16">
        <f t="shared" si="32"/>
        <v>41932</v>
      </c>
      <c r="F365" s="16">
        <f>Время[[#This Row],[ПоНеделям]]+6</f>
        <v>41938</v>
      </c>
      <c r="G365" s="16">
        <f>Время[[#This Row],[ПоНеделям]]+7</f>
        <v>41939</v>
      </c>
      <c r="H365" s="16" t="str">
        <f>TEXT(DAY(Время[[#This Row],[ПоНеделям]]), "00")&amp;"-"&amp;TEXT(Время[[#This Row],[ПоНеделямПлюс]], "ДД.ММ.ГГГГ")</f>
        <v>20-26.10.2014</v>
      </c>
      <c r="I365" s="16">
        <f>Время[[#This Row],[ПоНеделям]]-6</f>
        <v>41926</v>
      </c>
    </row>
    <row r="366" spans="1:9" x14ac:dyDescent="0.25">
      <c r="A366" s="16">
        <v>41934</v>
      </c>
      <c r="B366" s="2">
        <f t="shared" si="33"/>
        <v>2014</v>
      </c>
      <c r="C366" s="2">
        <f t="shared" si="34"/>
        <v>10</v>
      </c>
      <c r="D366" s="2">
        <f t="shared" si="35"/>
        <v>4</v>
      </c>
      <c r="E366" s="16">
        <f t="shared" si="32"/>
        <v>41932</v>
      </c>
      <c r="F366" s="16">
        <f>Время[[#This Row],[ПоНеделям]]+6</f>
        <v>41938</v>
      </c>
      <c r="G366" s="16">
        <f>Время[[#This Row],[ПоНеделям]]+7</f>
        <v>41939</v>
      </c>
      <c r="H366" s="16" t="str">
        <f>TEXT(DAY(Время[[#This Row],[ПоНеделям]]), "00")&amp;"-"&amp;TEXT(Время[[#This Row],[ПоНеделямПлюс]], "ДД.ММ.ГГГГ")</f>
        <v>20-26.10.2014</v>
      </c>
      <c r="I366" s="16">
        <f>Время[[#This Row],[ПоНеделям]]-6</f>
        <v>41926</v>
      </c>
    </row>
    <row r="367" spans="1:9" x14ac:dyDescent="0.25">
      <c r="A367" s="16">
        <v>41935</v>
      </c>
      <c r="B367" s="2">
        <f t="shared" si="33"/>
        <v>2014</v>
      </c>
      <c r="C367" s="2">
        <f t="shared" si="34"/>
        <v>10</v>
      </c>
      <c r="D367" s="2">
        <f t="shared" si="35"/>
        <v>5</v>
      </c>
      <c r="E367" s="16">
        <f t="shared" si="32"/>
        <v>41932</v>
      </c>
      <c r="F367" s="16">
        <f>Время[[#This Row],[ПоНеделям]]+6</f>
        <v>41938</v>
      </c>
      <c r="G367" s="16">
        <f>Время[[#This Row],[ПоНеделям]]+7</f>
        <v>41939</v>
      </c>
      <c r="H367" s="16" t="str">
        <f>TEXT(DAY(Время[[#This Row],[ПоНеделям]]), "00")&amp;"-"&amp;TEXT(Время[[#This Row],[ПоНеделямПлюс]], "ДД.ММ.ГГГГ")</f>
        <v>20-26.10.2014</v>
      </c>
      <c r="I367" s="16">
        <f>Время[[#This Row],[ПоНеделям]]-6</f>
        <v>41926</v>
      </c>
    </row>
    <row r="368" spans="1:9" x14ac:dyDescent="0.25">
      <c r="A368" s="16">
        <v>41936</v>
      </c>
      <c r="B368" s="2">
        <f t="shared" si="33"/>
        <v>2014</v>
      </c>
      <c r="C368" s="2">
        <f t="shared" si="34"/>
        <v>10</v>
      </c>
      <c r="D368" s="2">
        <f t="shared" si="35"/>
        <v>6</v>
      </c>
      <c r="E368" s="16">
        <f t="shared" si="32"/>
        <v>41932</v>
      </c>
      <c r="F368" s="16">
        <f>Время[[#This Row],[ПоНеделям]]+6</f>
        <v>41938</v>
      </c>
      <c r="G368" s="16">
        <f>Время[[#This Row],[ПоНеделям]]+7</f>
        <v>41939</v>
      </c>
      <c r="H368" s="16" t="str">
        <f>TEXT(DAY(Время[[#This Row],[ПоНеделям]]), "00")&amp;"-"&amp;TEXT(Время[[#This Row],[ПоНеделямПлюс]], "ДД.ММ.ГГГГ")</f>
        <v>20-26.10.2014</v>
      </c>
      <c r="I368" s="16">
        <f>Время[[#This Row],[ПоНеделям]]-6</f>
        <v>41926</v>
      </c>
    </row>
    <row r="369" spans="1:9" x14ac:dyDescent="0.25">
      <c r="A369" s="16">
        <v>41937</v>
      </c>
      <c r="B369" s="2">
        <f t="shared" si="33"/>
        <v>2014</v>
      </c>
      <c r="C369" s="2">
        <f t="shared" si="34"/>
        <v>10</v>
      </c>
      <c r="D369" s="2">
        <f t="shared" si="35"/>
        <v>7</v>
      </c>
      <c r="E369" s="16">
        <f t="shared" si="32"/>
        <v>41932</v>
      </c>
      <c r="F369" s="16">
        <f>Время[[#This Row],[ПоНеделям]]+6</f>
        <v>41938</v>
      </c>
      <c r="G369" s="16">
        <f>Время[[#This Row],[ПоНеделям]]+7</f>
        <v>41939</v>
      </c>
      <c r="H369" s="16" t="str">
        <f>TEXT(DAY(Время[[#This Row],[ПоНеделям]]), "00")&amp;"-"&amp;TEXT(Время[[#This Row],[ПоНеделямПлюс]], "ДД.ММ.ГГГГ")</f>
        <v>20-26.10.2014</v>
      </c>
      <c r="I369" s="16">
        <f>Время[[#This Row],[ПоНеделям]]-6</f>
        <v>41926</v>
      </c>
    </row>
    <row r="370" spans="1:9" x14ac:dyDescent="0.25">
      <c r="A370" s="16">
        <v>41938</v>
      </c>
      <c r="B370" s="2">
        <f t="shared" si="33"/>
        <v>2014</v>
      </c>
      <c r="C370" s="2">
        <f t="shared" si="34"/>
        <v>10</v>
      </c>
      <c r="D370" s="2">
        <f t="shared" si="35"/>
        <v>1</v>
      </c>
      <c r="E370" s="16">
        <f t="shared" si="32"/>
        <v>41932</v>
      </c>
      <c r="F370" s="16">
        <f>Время[[#This Row],[ПоНеделям]]+6</f>
        <v>41938</v>
      </c>
      <c r="G370" s="16">
        <f>Время[[#This Row],[ПоНеделям]]+7</f>
        <v>41939</v>
      </c>
      <c r="H370" s="16" t="str">
        <f>TEXT(DAY(Время[[#This Row],[ПоНеделям]]), "00")&amp;"-"&amp;TEXT(Время[[#This Row],[ПоНеделямПлюс]], "ДД.ММ.ГГГГ")</f>
        <v>20-26.10.2014</v>
      </c>
      <c r="I370" s="16">
        <f>Время[[#This Row],[ПоНеделям]]-6</f>
        <v>41926</v>
      </c>
    </row>
    <row r="371" spans="1:9" x14ac:dyDescent="0.25">
      <c r="A371" s="16">
        <v>41939</v>
      </c>
      <c r="B371" s="2">
        <f t="shared" si="33"/>
        <v>2014</v>
      </c>
      <c r="C371" s="2">
        <f t="shared" si="34"/>
        <v>10</v>
      </c>
      <c r="D371" s="2">
        <f t="shared" si="35"/>
        <v>2</v>
      </c>
      <c r="E371" s="16">
        <f t="shared" si="32"/>
        <v>41939</v>
      </c>
      <c r="F371" s="16">
        <f>Время[[#This Row],[ПоНеделям]]+6</f>
        <v>41945</v>
      </c>
      <c r="G371" s="16">
        <f>Время[[#This Row],[ПоНеделям]]+7</f>
        <v>41946</v>
      </c>
      <c r="H371" s="16" t="str">
        <f>TEXT(DAY(Время[[#This Row],[ПоНеделям]]), "00")&amp;"-"&amp;TEXT(Время[[#This Row],[ПоНеделямПлюс]], "ДД.ММ.ГГГГ")</f>
        <v>27-02.11.2014</v>
      </c>
      <c r="I371" s="16">
        <f>Время[[#This Row],[ПоНеделям]]-6</f>
        <v>41933</v>
      </c>
    </row>
    <row r="372" spans="1:9" x14ac:dyDescent="0.25">
      <c r="A372" s="16">
        <v>41940</v>
      </c>
      <c r="B372" s="2">
        <f t="shared" si="33"/>
        <v>2014</v>
      </c>
      <c r="C372" s="2">
        <f t="shared" si="34"/>
        <v>10</v>
      </c>
      <c r="D372" s="2">
        <f t="shared" si="35"/>
        <v>3</v>
      </c>
      <c r="E372" s="16">
        <f t="shared" si="32"/>
        <v>41939</v>
      </c>
      <c r="F372" s="16">
        <f>Время[[#This Row],[ПоНеделям]]+6</f>
        <v>41945</v>
      </c>
      <c r="G372" s="16">
        <f>Время[[#This Row],[ПоНеделям]]+7</f>
        <v>41946</v>
      </c>
      <c r="H372" s="16" t="str">
        <f>TEXT(DAY(Время[[#This Row],[ПоНеделям]]), "00")&amp;"-"&amp;TEXT(Время[[#This Row],[ПоНеделямПлюс]], "ДД.ММ.ГГГГ")</f>
        <v>27-02.11.2014</v>
      </c>
      <c r="I372" s="16">
        <f>Время[[#This Row],[ПоНеделям]]-6</f>
        <v>41933</v>
      </c>
    </row>
    <row r="373" spans="1:9" x14ac:dyDescent="0.25">
      <c r="A373" s="16">
        <v>41941</v>
      </c>
      <c r="B373" s="2">
        <f t="shared" si="33"/>
        <v>2014</v>
      </c>
      <c r="C373" s="2">
        <f t="shared" si="34"/>
        <v>10</v>
      </c>
      <c r="D373" s="2">
        <f t="shared" si="35"/>
        <v>4</v>
      </c>
      <c r="E373" s="16">
        <f t="shared" si="32"/>
        <v>41939</v>
      </c>
      <c r="F373" s="16">
        <f>Время[[#This Row],[ПоНеделям]]+6</f>
        <v>41945</v>
      </c>
      <c r="G373" s="16">
        <f>Время[[#This Row],[ПоНеделям]]+7</f>
        <v>41946</v>
      </c>
      <c r="H373" s="16" t="str">
        <f>TEXT(DAY(Время[[#This Row],[ПоНеделям]]), "00")&amp;"-"&amp;TEXT(Время[[#This Row],[ПоНеделямПлюс]], "ДД.ММ.ГГГГ")</f>
        <v>27-02.11.2014</v>
      </c>
      <c r="I373" s="16">
        <f>Время[[#This Row],[ПоНеделям]]-6</f>
        <v>41933</v>
      </c>
    </row>
    <row r="374" spans="1:9" x14ac:dyDescent="0.25">
      <c r="A374" s="16">
        <v>41942</v>
      </c>
      <c r="B374" s="2">
        <f t="shared" si="33"/>
        <v>2014</v>
      </c>
      <c r="C374" s="2">
        <f t="shared" si="34"/>
        <v>10</v>
      </c>
      <c r="D374" s="2">
        <f t="shared" si="35"/>
        <v>5</v>
      </c>
      <c r="E374" s="16">
        <f t="shared" si="32"/>
        <v>41939</v>
      </c>
      <c r="F374" s="16">
        <f>Время[[#This Row],[ПоНеделям]]+6</f>
        <v>41945</v>
      </c>
      <c r="G374" s="16">
        <f>Время[[#This Row],[ПоНеделям]]+7</f>
        <v>41946</v>
      </c>
      <c r="H374" s="16" t="str">
        <f>TEXT(DAY(Время[[#This Row],[ПоНеделям]]), "00")&amp;"-"&amp;TEXT(Время[[#This Row],[ПоНеделямПлюс]], "ДД.ММ.ГГГГ")</f>
        <v>27-02.11.2014</v>
      </c>
      <c r="I374" s="16">
        <f>Время[[#This Row],[ПоНеделям]]-6</f>
        <v>41933</v>
      </c>
    </row>
    <row r="375" spans="1:9" x14ac:dyDescent="0.25">
      <c r="A375" s="16">
        <v>41943</v>
      </c>
      <c r="B375" s="2">
        <f t="shared" si="33"/>
        <v>2014</v>
      </c>
      <c r="C375" s="2">
        <f t="shared" si="34"/>
        <v>10</v>
      </c>
      <c r="D375" s="2">
        <f t="shared" si="35"/>
        <v>6</v>
      </c>
      <c r="E375" s="16">
        <f t="shared" si="32"/>
        <v>41939</v>
      </c>
      <c r="F375" s="16">
        <f>Время[[#This Row],[ПоНеделям]]+6</f>
        <v>41945</v>
      </c>
      <c r="G375" s="16">
        <f>Время[[#This Row],[ПоНеделям]]+7</f>
        <v>41946</v>
      </c>
      <c r="H375" s="16" t="str">
        <f>TEXT(DAY(Время[[#This Row],[ПоНеделям]]), "00")&amp;"-"&amp;TEXT(Время[[#This Row],[ПоНеделямПлюс]], "ДД.ММ.ГГГГ")</f>
        <v>27-02.11.2014</v>
      </c>
      <c r="I375" s="16">
        <f>Время[[#This Row],[ПоНеделям]]-6</f>
        <v>41933</v>
      </c>
    </row>
    <row r="376" spans="1:9" x14ac:dyDescent="0.25">
      <c r="A376" s="16">
        <v>41944</v>
      </c>
      <c r="B376" s="2">
        <f t="shared" si="33"/>
        <v>2014</v>
      </c>
      <c r="C376" s="2">
        <f t="shared" si="34"/>
        <v>11</v>
      </c>
      <c r="D376" s="2">
        <f t="shared" si="35"/>
        <v>7</v>
      </c>
      <c r="E376" s="16">
        <f t="shared" si="32"/>
        <v>41939</v>
      </c>
      <c r="F376" s="16">
        <f>Время[[#This Row],[ПоНеделям]]+6</f>
        <v>41945</v>
      </c>
      <c r="G376" s="16">
        <f>Время[[#This Row],[ПоНеделям]]+7</f>
        <v>41946</v>
      </c>
      <c r="H376" s="16" t="str">
        <f>TEXT(DAY(Время[[#This Row],[ПоНеделям]]), "00")&amp;"-"&amp;TEXT(Время[[#This Row],[ПоНеделямПлюс]], "ДД.ММ.ГГГГ")</f>
        <v>27-02.11.2014</v>
      </c>
      <c r="I376" s="16">
        <f>Время[[#This Row],[ПоНеделям]]-6</f>
        <v>41933</v>
      </c>
    </row>
    <row r="377" spans="1:9" x14ac:dyDescent="0.25">
      <c r="A377" s="16">
        <v>41945</v>
      </c>
      <c r="B377" s="2">
        <f t="shared" si="33"/>
        <v>2014</v>
      </c>
      <c r="C377" s="2">
        <f t="shared" si="34"/>
        <v>11</v>
      </c>
      <c r="D377" s="2">
        <f t="shared" si="35"/>
        <v>1</v>
      </c>
      <c r="E377" s="16">
        <f t="shared" si="32"/>
        <v>41939</v>
      </c>
      <c r="F377" s="16">
        <f>Время[[#This Row],[ПоНеделям]]+6</f>
        <v>41945</v>
      </c>
      <c r="G377" s="16">
        <f>Время[[#This Row],[ПоНеделям]]+7</f>
        <v>41946</v>
      </c>
      <c r="H377" s="16" t="str">
        <f>TEXT(DAY(Время[[#This Row],[ПоНеделям]]), "00")&amp;"-"&amp;TEXT(Время[[#This Row],[ПоНеделямПлюс]], "ДД.ММ.ГГГГ")</f>
        <v>27-02.11.2014</v>
      </c>
      <c r="I377" s="16">
        <f>Время[[#This Row],[ПоНеделям]]-6</f>
        <v>41933</v>
      </c>
    </row>
    <row r="378" spans="1:9" x14ac:dyDescent="0.25">
      <c r="A378" s="16">
        <v>41946</v>
      </c>
      <c r="B378" s="2">
        <f t="shared" si="33"/>
        <v>2014</v>
      </c>
      <c r="C378" s="2">
        <f t="shared" si="34"/>
        <v>11</v>
      </c>
      <c r="D378" s="2">
        <f t="shared" si="35"/>
        <v>2</v>
      </c>
      <c r="E378" s="16">
        <f t="shared" si="32"/>
        <v>41946</v>
      </c>
      <c r="F378" s="16">
        <f>Время[[#This Row],[ПоНеделям]]+6</f>
        <v>41952</v>
      </c>
      <c r="G378" s="16">
        <f>Время[[#This Row],[ПоНеделям]]+7</f>
        <v>41953</v>
      </c>
      <c r="H378" s="16" t="str">
        <f>TEXT(DAY(Время[[#This Row],[ПоНеделям]]), "00")&amp;"-"&amp;TEXT(Время[[#This Row],[ПоНеделямПлюс]], "ДД.ММ.ГГГГ")</f>
        <v>03-09.11.2014</v>
      </c>
      <c r="I378" s="16">
        <f>Время[[#This Row],[ПоНеделям]]-6</f>
        <v>41940</v>
      </c>
    </row>
    <row r="379" spans="1:9" x14ac:dyDescent="0.25">
      <c r="A379" s="16">
        <v>41947</v>
      </c>
      <c r="B379" s="2">
        <f t="shared" si="33"/>
        <v>2014</v>
      </c>
      <c r="C379" s="2">
        <f t="shared" si="34"/>
        <v>11</v>
      </c>
      <c r="D379" s="2">
        <f t="shared" si="35"/>
        <v>3</v>
      </c>
      <c r="E379" s="16">
        <f t="shared" si="32"/>
        <v>41946</v>
      </c>
      <c r="F379" s="16">
        <f>Время[[#This Row],[ПоНеделям]]+6</f>
        <v>41952</v>
      </c>
      <c r="G379" s="16">
        <f>Время[[#This Row],[ПоНеделям]]+7</f>
        <v>41953</v>
      </c>
      <c r="H379" s="16" t="str">
        <f>TEXT(DAY(Время[[#This Row],[ПоНеделям]]), "00")&amp;"-"&amp;TEXT(Время[[#This Row],[ПоНеделямПлюс]], "ДД.ММ.ГГГГ")</f>
        <v>03-09.11.2014</v>
      </c>
      <c r="I379" s="16">
        <f>Время[[#This Row],[ПоНеделям]]-6</f>
        <v>41940</v>
      </c>
    </row>
    <row r="380" spans="1:9" x14ac:dyDescent="0.25">
      <c r="A380" s="16">
        <v>41948</v>
      </c>
      <c r="B380" s="2">
        <f t="shared" si="33"/>
        <v>2014</v>
      </c>
      <c r="C380" s="2">
        <f t="shared" si="34"/>
        <v>11</v>
      </c>
      <c r="D380" s="2">
        <f t="shared" si="35"/>
        <v>4</v>
      </c>
      <c r="E380" s="16">
        <f t="shared" si="32"/>
        <v>41946</v>
      </c>
      <c r="F380" s="16">
        <f>Время[[#This Row],[ПоНеделям]]+6</f>
        <v>41952</v>
      </c>
      <c r="G380" s="16">
        <f>Время[[#This Row],[ПоНеделям]]+7</f>
        <v>41953</v>
      </c>
      <c r="H380" s="16" t="str">
        <f>TEXT(DAY(Время[[#This Row],[ПоНеделям]]), "00")&amp;"-"&amp;TEXT(Время[[#This Row],[ПоНеделямПлюс]], "ДД.ММ.ГГГГ")</f>
        <v>03-09.11.2014</v>
      </c>
      <c r="I380" s="16">
        <f>Время[[#This Row],[ПоНеделям]]-6</f>
        <v>41940</v>
      </c>
    </row>
    <row r="381" spans="1:9" x14ac:dyDescent="0.25">
      <c r="A381" s="16">
        <v>41949</v>
      </c>
      <c r="B381" s="2">
        <f t="shared" si="33"/>
        <v>2014</v>
      </c>
      <c r="C381" s="2">
        <f t="shared" si="34"/>
        <v>11</v>
      </c>
      <c r="D381" s="2">
        <f t="shared" si="35"/>
        <v>5</v>
      </c>
      <c r="E381" s="16">
        <f t="shared" si="32"/>
        <v>41946</v>
      </c>
      <c r="F381" s="16">
        <f>Время[[#This Row],[ПоНеделям]]+6</f>
        <v>41952</v>
      </c>
      <c r="G381" s="16">
        <f>Время[[#This Row],[ПоНеделям]]+7</f>
        <v>41953</v>
      </c>
      <c r="H381" s="16" t="str">
        <f>TEXT(DAY(Время[[#This Row],[ПоНеделям]]), "00")&amp;"-"&amp;TEXT(Время[[#This Row],[ПоНеделямПлюс]], "ДД.ММ.ГГГГ")</f>
        <v>03-09.11.2014</v>
      </c>
      <c r="I381" s="16">
        <f>Время[[#This Row],[ПоНеделям]]-6</f>
        <v>41940</v>
      </c>
    </row>
    <row r="382" spans="1:9" x14ac:dyDescent="0.25">
      <c r="A382" s="16">
        <v>41950</v>
      </c>
      <c r="B382" s="2">
        <f t="shared" si="33"/>
        <v>2014</v>
      </c>
      <c r="C382" s="2">
        <f t="shared" si="34"/>
        <v>11</v>
      </c>
      <c r="D382" s="2">
        <f t="shared" si="35"/>
        <v>6</v>
      </c>
      <c r="E382" s="16">
        <f t="shared" si="32"/>
        <v>41946</v>
      </c>
      <c r="F382" s="16">
        <f>Время[[#This Row],[ПоНеделям]]+6</f>
        <v>41952</v>
      </c>
      <c r="G382" s="16">
        <f>Время[[#This Row],[ПоНеделям]]+7</f>
        <v>41953</v>
      </c>
      <c r="H382" s="16" t="str">
        <f>TEXT(DAY(Время[[#This Row],[ПоНеделям]]), "00")&amp;"-"&amp;TEXT(Время[[#This Row],[ПоНеделямПлюс]], "ДД.ММ.ГГГГ")</f>
        <v>03-09.11.2014</v>
      </c>
      <c r="I382" s="16">
        <f>Время[[#This Row],[ПоНеделям]]-6</f>
        <v>41940</v>
      </c>
    </row>
    <row r="383" spans="1:9" x14ac:dyDescent="0.25">
      <c r="A383" s="16">
        <v>41951</v>
      </c>
      <c r="B383" s="2">
        <f t="shared" si="33"/>
        <v>2014</v>
      </c>
      <c r="C383" s="2">
        <f t="shared" si="34"/>
        <v>11</v>
      </c>
      <c r="D383" s="2">
        <f t="shared" si="35"/>
        <v>7</v>
      </c>
      <c r="E383" s="16">
        <f t="shared" si="32"/>
        <v>41946</v>
      </c>
      <c r="F383" s="16">
        <f>Время[[#This Row],[ПоНеделям]]+6</f>
        <v>41952</v>
      </c>
      <c r="G383" s="16">
        <f>Время[[#This Row],[ПоНеделям]]+7</f>
        <v>41953</v>
      </c>
      <c r="H383" s="16" t="str">
        <f>TEXT(DAY(Время[[#This Row],[ПоНеделям]]), "00")&amp;"-"&amp;TEXT(Время[[#This Row],[ПоНеделямПлюс]], "ДД.ММ.ГГГГ")</f>
        <v>03-09.11.2014</v>
      </c>
      <c r="I383" s="16">
        <f>Время[[#This Row],[ПоНеделям]]-6</f>
        <v>41940</v>
      </c>
    </row>
    <row r="384" spans="1:9" x14ac:dyDescent="0.25">
      <c r="A384" s="16">
        <v>41952</v>
      </c>
      <c r="B384" s="2">
        <f t="shared" si="33"/>
        <v>2014</v>
      </c>
      <c r="C384" s="2">
        <f t="shared" si="34"/>
        <v>11</v>
      </c>
      <c r="D384" s="2">
        <f t="shared" si="35"/>
        <v>1</v>
      </c>
      <c r="E384" s="16">
        <f t="shared" si="32"/>
        <v>41946</v>
      </c>
      <c r="F384" s="16">
        <f>Время[[#This Row],[ПоНеделям]]+6</f>
        <v>41952</v>
      </c>
      <c r="G384" s="16">
        <f>Время[[#This Row],[ПоНеделям]]+7</f>
        <v>41953</v>
      </c>
      <c r="H384" s="16" t="str">
        <f>TEXT(DAY(Время[[#This Row],[ПоНеделям]]), "00")&amp;"-"&amp;TEXT(Время[[#This Row],[ПоНеделямПлюс]], "ДД.ММ.ГГГГ")</f>
        <v>03-09.11.2014</v>
      </c>
      <c r="I384" s="16">
        <f>Время[[#This Row],[ПоНеделям]]-6</f>
        <v>41940</v>
      </c>
    </row>
    <row r="385" spans="1:9" x14ac:dyDescent="0.25">
      <c r="A385" s="16">
        <v>41953</v>
      </c>
      <c r="B385" s="2">
        <f t="shared" si="33"/>
        <v>2014</v>
      </c>
      <c r="C385" s="2">
        <f t="shared" si="34"/>
        <v>11</v>
      </c>
      <c r="D385" s="2">
        <f t="shared" si="35"/>
        <v>2</v>
      </c>
      <c r="E385" s="16">
        <f t="shared" si="32"/>
        <v>41953</v>
      </c>
      <c r="F385" s="16">
        <f>Время[[#This Row],[ПоНеделям]]+6</f>
        <v>41959</v>
      </c>
      <c r="G385" s="16">
        <f>Время[[#This Row],[ПоНеделям]]+7</f>
        <v>41960</v>
      </c>
      <c r="H385" s="16" t="str">
        <f>TEXT(DAY(Время[[#This Row],[ПоНеделям]]), "00")&amp;"-"&amp;TEXT(Время[[#This Row],[ПоНеделямПлюс]], "ДД.ММ.ГГГГ")</f>
        <v>10-16.11.2014</v>
      </c>
      <c r="I385" s="16">
        <f>Время[[#This Row],[ПоНеделям]]-6</f>
        <v>41947</v>
      </c>
    </row>
    <row r="386" spans="1:9" x14ac:dyDescent="0.25">
      <c r="A386" s="16">
        <v>41954</v>
      </c>
      <c r="B386" s="2">
        <f t="shared" si="33"/>
        <v>2014</v>
      </c>
      <c r="C386" s="2">
        <f t="shared" si="34"/>
        <v>11</v>
      </c>
      <c r="D386" s="2">
        <f t="shared" si="35"/>
        <v>3</v>
      </c>
      <c r="E386" s="16">
        <f t="shared" ref="E386:E449" si="36">A386+(2-IF(D386=1,8,D386))</f>
        <v>41953</v>
      </c>
      <c r="F386" s="16">
        <f>Время[[#This Row],[ПоНеделям]]+6</f>
        <v>41959</v>
      </c>
      <c r="G386" s="16">
        <f>Время[[#This Row],[ПоНеделям]]+7</f>
        <v>41960</v>
      </c>
      <c r="H386" s="16" t="str">
        <f>TEXT(DAY(Время[[#This Row],[ПоНеделям]]), "00")&amp;"-"&amp;TEXT(Время[[#This Row],[ПоНеделямПлюс]], "ДД.ММ.ГГГГ")</f>
        <v>10-16.11.2014</v>
      </c>
      <c r="I386" s="16">
        <f>Время[[#This Row],[ПоНеделям]]-6</f>
        <v>41947</v>
      </c>
    </row>
    <row r="387" spans="1:9" x14ac:dyDescent="0.25">
      <c r="A387" s="16">
        <v>41955</v>
      </c>
      <c r="B387" s="2">
        <f t="shared" si="33"/>
        <v>2014</v>
      </c>
      <c r="C387" s="2">
        <f t="shared" si="34"/>
        <v>11</v>
      </c>
      <c r="D387" s="2">
        <f t="shared" si="35"/>
        <v>4</v>
      </c>
      <c r="E387" s="16">
        <f t="shared" si="36"/>
        <v>41953</v>
      </c>
      <c r="F387" s="16">
        <f>Время[[#This Row],[ПоНеделям]]+6</f>
        <v>41959</v>
      </c>
      <c r="G387" s="16">
        <f>Время[[#This Row],[ПоНеделям]]+7</f>
        <v>41960</v>
      </c>
      <c r="H387" s="16" t="str">
        <f>TEXT(DAY(Время[[#This Row],[ПоНеделям]]), "00")&amp;"-"&amp;TEXT(Время[[#This Row],[ПоНеделямПлюс]], "ДД.ММ.ГГГГ")</f>
        <v>10-16.11.2014</v>
      </c>
      <c r="I387" s="16">
        <f>Время[[#This Row],[ПоНеделям]]-6</f>
        <v>41947</v>
      </c>
    </row>
    <row r="388" spans="1:9" x14ac:dyDescent="0.25">
      <c r="A388" s="16">
        <v>41956</v>
      </c>
      <c r="B388" s="2">
        <f t="shared" si="33"/>
        <v>2014</v>
      </c>
      <c r="C388" s="2">
        <f t="shared" si="34"/>
        <v>11</v>
      </c>
      <c r="D388" s="2">
        <f t="shared" si="35"/>
        <v>5</v>
      </c>
      <c r="E388" s="16">
        <f t="shared" si="36"/>
        <v>41953</v>
      </c>
      <c r="F388" s="16">
        <f>Время[[#This Row],[ПоНеделям]]+6</f>
        <v>41959</v>
      </c>
      <c r="G388" s="16">
        <f>Время[[#This Row],[ПоНеделям]]+7</f>
        <v>41960</v>
      </c>
      <c r="H388" s="16" t="str">
        <f>TEXT(DAY(Время[[#This Row],[ПоНеделям]]), "00")&amp;"-"&amp;TEXT(Время[[#This Row],[ПоНеделямПлюс]], "ДД.ММ.ГГГГ")</f>
        <v>10-16.11.2014</v>
      </c>
      <c r="I388" s="16">
        <f>Время[[#This Row],[ПоНеделям]]-6</f>
        <v>41947</v>
      </c>
    </row>
    <row r="389" spans="1:9" x14ac:dyDescent="0.25">
      <c r="A389" s="16">
        <v>41957</v>
      </c>
      <c r="B389" s="2">
        <f t="shared" si="33"/>
        <v>2014</v>
      </c>
      <c r="C389" s="2">
        <f t="shared" si="34"/>
        <v>11</v>
      </c>
      <c r="D389" s="2">
        <f t="shared" si="35"/>
        <v>6</v>
      </c>
      <c r="E389" s="16">
        <f t="shared" si="36"/>
        <v>41953</v>
      </c>
      <c r="F389" s="16">
        <f>Время[[#This Row],[ПоНеделям]]+6</f>
        <v>41959</v>
      </c>
      <c r="G389" s="16">
        <f>Время[[#This Row],[ПоНеделям]]+7</f>
        <v>41960</v>
      </c>
      <c r="H389" s="16" t="str">
        <f>TEXT(DAY(Время[[#This Row],[ПоНеделям]]), "00")&amp;"-"&amp;TEXT(Время[[#This Row],[ПоНеделямПлюс]], "ДД.ММ.ГГГГ")</f>
        <v>10-16.11.2014</v>
      </c>
      <c r="I389" s="16">
        <f>Время[[#This Row],[ПоНеделям]]-6</f>
        <v>41947</v>
      </c>
    </row>
    <row r="390" spans="1:9" x14ac:dyDescent="0.25">
      <c r="A390" s="16">
        <v>41958</v>
      </c>
      <c r="B390" s="2">
        <f t="shared" si="33"/>
        <v>2014</v>
      </c>
      <c r="C390" s="2">
        <f t="shared" si="34"/>
        <v>11</v>
      </c>
      <c r="D390" s="2">
        <f t="shared" si="35"/>
        <v>7</v>
      </c>
      <c r="E390" s="16">
        <f t="shared" si="36"/>
        <v>41953</v>
      </c>
      <c r="F390" s="16">
        <f>Время[[#This Row],[ПоНеделям]]+6</f>
        <v>41959</v>
      </c>
      <c r="G390" s="16">
        <f>Время[[#This Row],[ПоНеделям]]+7</f>
        <v>41960</v>
      </c>
      <c r="H390" s="16" t="str">
        <f>TEXT(DAY(Время[[#This Row],[ПоНеделям]]), "00")&amp;"-"&amp;TEXT(Время[[#This Row],[ПоНеделямПлюс]], "ДД.ММ.ГГГГ")</f>
        <v>10-16.11.2014</v>
      </c>
      <c r="I390" s="16">
        <f>Время[[#This Row],[ПоНеделям]]-6</f>
        <v>41947</v>
      </c>
    </row>
    <row r="391" spans="1:9" x14ac:dyDescent="0.25">
      <c r="A391" s="16">
        <v>41959</v>
      </c>
      <c r="B391" s="2">
        <f t="shared" si="33"/>
        <v>2014</v>
      </c>
      <c r="C391" s="2">
        <f t="shared" si="34"/>
        <v>11</v>
      </c>
      <c r="D391" s="2">
        <f t="shared" si="35"/>
        <v>1</v>
      </c>
      <c r="E391" s="16">
        <f t="shared" si="36"/>
        <v>41953</v>
      </c>
      <c r="F391" s="16">
        <f>Время[[#This Row],[ПоНеделям]]+6</f>
        <v>41959</v>
      </c>
      <c r="G391" s="16">
        <f>Время[[#This Row],[ПоНеделям]]+7</f>
        <v>41960</v>
      </c>
      <c r="H391" s="16" t="str">
        <f>TEXT(DAY(Время[[#This Row],[ПоНеделям]]), "00")&amp;"-"&amp;TEXT(Время[[#This Row],[ПоНеделямПлюс]], "ДД.ММ.ГГГГ")</f>
        <v>10-16.11.2014</v>
      </c>
      <c r="I391" s="16">
        <f>Время[[#This Row],[ПоНеделям]]-6</f>
        <v>41947</v>
      </c>
    </row>
    <row r="392" spans="1:9" x14ac:dyDescent="0.25">
      <c r="A392" s="16">
        <v>41960</v>
      </c>
      <c r="B392" s="2">
        <f t="shared" si="33"/>
        <v>2014</v>
      </c>
      <c r="C392" s="2">
        <f t="shared" si="34"/>
        <v>11</v>
      </c>
      <c r="D392" s="2">
        <f t="shared" si="35"/>
        <v>2</v>
      </c>
      <c r="E392" s="16">
        <f t="shared" si="36"/>
        <v>41960</v>
      </c>
      <c r="F392" s="16">
        <f>Время[[#This Row],[ПоНеделям]]+6</f>
        <v>41966</v>
      </c>
      <c r="G392" s="16">
        <f>Время[[#This Row],[ПоНеделям]]+7</f>
        <v>41967</v>
      </c>
      <c r="H392" s="16" t="str">
        <f>TEXT(DAY(Время[[#This Row],[ПоНеделям]]), "00")&amp;"-"&amp;TEXT(Время[[#This Row],[ПоНеделямПлюс]], "ДД.ММ.ГГГГ")</f>
        <v>17-23.11.2014</v>
      </c>
      <c r="I392" s="16">
        <f>Время[[#This Row],[ПоНеделям]]-6</f>
        <v>41954</v>
      </c>
    </row>
    <row r="393" spans="1:9" x14ac:dyDescent="0.25">
      <c r="A393" s="16">
        <v>41961</v>
      </c>
      <c r="B393" s="2">
        <f t="shared" ref="B393:B456" si="37">YEAR(A393)</f>
        <v>2014</v>
      </c>
      <c r="C393" s="2">
        <f t="shared" ref="C393:C436" si="38">MONTH(A393)</f>
        <v>11</v>
      </c>
      <c r="D393" s="2">
        <f t="shared" ref="D393:D436" si="39">WEEKDAY(A393)</f>
        <v>3</v>
      </c>
      <c r="E393" s="16">
        <f t="shared" si="36"/>
        <v>41960</v>
      </c>
      <c r="F393" s="16">
        <f>Время[[#This Row],[ПоНеделям]]+6</f>
        <v>41966</v>
      </c>
      <c r="G393" s="16">
        <f>Время[[#This Row],[ПоНеделям]]+7</f>
        <v>41967</v>
      </c>
      <c r="H393" s="16" t="str">
        <f>TEXT(DAY(Время[[#This Row],[ПоНеделям]]), "00")&amp;"-"&amp;TEXT(Время[[#This Row],[ПоНеделямПлюс]], "ДД.ММ.ГГГГ")</f>
        <v>17-23.11.2014</v>
      </c>
      <c r="I393" s="16">
        <f>Время[[#This Row],[ПоНеделям]]-6</f>
        <v>41954</v>
      </c>
    </row>
    <row r="394" spans="1:9" x14ac:dyDescent="0.25">
      <c r="A394" s="16">
        <v>41962</v>
      </c>
      <c r="B394" s="2">
        <f t="shared" si="37"/>
        <v>2014</v>
      </c>
      <c r="C394" s="2">
        <f t="shared" si="38"/>
        <v>11</v>
      </c>
      <c r="D394" s="2">
        <f t="shared" si="39"/>
        <v>4</v>
      </c>
      <c r="E394" s="16">
        <f t="shared" si="36"/>
        <v>41960</v>
      </c>
      <c r="F394" s="16">
        <f>Время[[#This Row],[ПоНеделям]]+6</f>
        <v>41966</v>
      </c>
      <c r="G394" s="16">
        <f>Время[[#This Row],[ПоНеделям]]+7</f>
        <v>41967</v>
      </c>
      <c r="H394" s="16" t="str">
        <f>TEXT(DAY(Время[[#This Row],[ПоНеделям]]), "00")&amp;"-"&amp;TEXT(Время[[#This Row],[ПоНеделямПлюс]], "ДД.ММ.ГГГГ")</f>
        <v>17-23.11.2014</v>
      </c>
      <c r="I394" s="16">
        <f>Время[[#This Row],[ПоНеделям]]-6</f>
        <v>41954</v>
      </c>
    </row>
    <row r="395" spans="1:9" x14ac:dyDescent="0.25">
      <c r="A395" s="16">
        <v>41963</v>
      </c>
      <c r="B395" s="2">
        <f t="shared" si="37"/>
        <v>2014</v>
      </c>
      <c r="C395" s="2">
        <f t="shared" si="38"/>
        <v>11</v>
      </c>
      <c r="D395" s="2">
        <f t="shared" si="39"/>
        <v>5</v>
      </c>
      <c r="E395" s="16">
        <f t="shared" si="36"/>
        <v>41960</v>
      </c>
      <c r="F395" s="16">
        <f>Время[[#This Row],[ПоНеделям]]+6</f>
        <v>41966</v>
      </c>
      <c r="G395" s="16">
        <f>Время[[#This Row],[ПоНеделям]]+7</f>
        <v>41967</v>
      </c>
      <c r="H395" s="16" t="str">
        <f>TEXT(DAY(Время[[#This Row],[ПоНеделям]]), "00")&amp;"-"&amp;TEXT(Время[[#This Row],[ПоНеделямПлюс]], "ДД.ММ.ГГГГ")</f>
        <v>17-23.11.2014</v>
      </c>
      <c r="I395" s="16">
        <f>Время[[#This Row],[ПоНеделям]]-6</f>
        <v>41954</v>
      </c>
    </row>
    <row r="396" spans="1:9" x14ac:dyDescent="0.25">
      <c r="A396" s="16">
        <v>41964</v>
      </c>
      <c r="B396" s="2">
        <f t="shared" si="37"/>
        <v>2014</v>
      </c>
      <c r="C396" s="2">
        <f t="shared" si="38"/>
        <v>11</v>
      </c>
      <c r="D396" s="2">
        <f t="shared" si="39"/>
        <v>6</v>
      </c>
      <c r="E396" s="16">
        <f t="shared" si="36"/>
        <v>41960</v>
      </c>
      <c r="F396" s="16">
        <f>Время[[#This Row],[ПоНеделям]]+6</f>
        <v>41966</v>
      </c>
      <c r="G396" s="16">
        <f>Время[[#This Row],[ПоНеделям]]+7</f>
        <v>41967</v>
      </c>
      <c r="H396" s="16" t="str">
        <f>TEXT(DAY(Время[[#This Row],[ПоНеделям]]), "00")&amp;"-"&amp;TEXT(Время[[#This Row],[ПоНеделямПлюс]], "ДД.ММ.ГГГГ")</f>
        <v>17-23.11.2014</v>
      </c>
      <c r="I396" s="16">
        <f>Время[[#This Row],[ПоНеделям]]-6</f>
        <v>41954</v>
      </c>
    </row>
    <row r="397" spans="1:9" x14ac:dyDescent="0.25">
      <c r="A397" s="16">
        <v>41965</v>
      </c>
      <c r="B397" s="2">
        <f t="shared" si="37"/>
        <v>2014</v>
      </c>
      <c r="C397" s="2">
        <f t="shared" si="38"/>
        <v>11</v>
      </c>
      <c r="D397" s="2">
        <f t="shared" si="39"/>
        <v>7</v>
      </c>
      <c r="E397" s="16">
        <f t="shared" si="36"/>
        <v>41960</v>
      </c>
      <c r="F397" s="16">
        <f>Время[[#This Row],[ПоНеделям]]+6</f>
        <v>41966</v>
      </c>
      <c r="G397" s="16">
        <f>Время[[#This Row],[ПоНеделям]]+7</f>
        <v>41967</v>
      </c>
      <c r="H397" s="16" t="str">
        <f>TEXT(DAY(Время[[#This Row],[ПоНеделям]]), "00")&amp;"-"&amp;TEXT(Время[[#This Row],[ПоНеделямПлюс]], "ДД.ММ.ГГГГ")</f>
        <v>17-23.11.2014</v>
      </c>
      <c r="I397" s="16">
        <f>Время[[#This Row],[ПоНеделям]]-6</f>
        <v>41954</v>
      </c>
    </row>
    <row r="398" spans="1:9" x14ac:dyDescent="0.25">
      <c r="A398" s="16">
        <v>41966</v>
      </c>
      <c r="B398" s="2">
        <f t="shared" si="37"/>
        <v>2014</v>
      </c>
      <c r="C398" s="2">
        <f t="shared" si="38"/>
        <v>11</v>
      </c>
      <c r="D398" s="2">
        <f t="shared" si="39"/>
        <v>1</v>
      </c>
      <c r="E398" s="16">
        <f t="shared" si="36"/>
        <v>41960</v>
      </c>
      <c r="F398" s="16">
        <f>Время[[#This Row],[ПоНеделям]]+6</f>
        <v>41966</v>
      </c>
      <c r="G398" s="16">
        <f>Время[[#This Row],[ПоНеделям]]+7</f>
        <v>41967</v>
      </c>
      <c r="H398" s="16" t="str">
        <f>TEXT(DAY(Время[[#This Row],[ПоНеделям]]), "00")&amp;"-"&amp;TEXT(Время[[#This Row],[ПоНеделямПлюс]], "ДД.ММ.ГГГГ")</f>
        <v>17-23.11.2014</v>
      </c>
      <c r="I398" s="16">
        <f>Время[[#This Row],[ПоНеделям]]-6</f>
        <v>41954</v>
      </c>
    </row>
    <row r="399" spans="1:9" x14ac:dyDescent="0.25">
      <c r="A399" s="16">
        <v>41967</v>
      </c>
      <c r="B399" s="2">
        <f t="shared" si="37"/>
        <v>2014</v>
      </c>
      <c r="C399" s="2">
        <f t="shared" si="38"/>
        <v>11</v>
      </c>
      <c r="D399" s="2">
        <f t="shared" si="39"/>
        <v>2</v>
      </c>
      <c r="E399" s="16">
        <f t="shared" si="36"/>
        <v>41967</v>
      </c>
      <c r="F399" s="16">
        <f>Время[[#This Row],[ПоНеделям]]+6</f>
        <v>41973</v>
      </c>
      <c r="G399" s="16">
        <f>Время[[#This Row],[ПоНеделям]]+7</f>
        <v>41974</v>
      </c>
      <c r="H399" s="16" t="str">
        <f>TEXT(DAY(Время[[#This Row],[ПоНеделям]]), "00")&amp;"-"&amp;TEXT(Время[[#This Row],[ПоНеделямПлюс]], "ДД.ММ.ГГГГ")</f>
        <v>24-30.11.2014</v>
      </c>
      <c r="I399" s="16">
        <f>Время[[#This Row],[ПоНеделям]]-6</f>
        <v>41961</v>
      </c>
    </row>
    <row r="400" spans="1:9" x14ac:dyDescent="0.25">
      <c r="A400" s="16">
        <v>41968</v>
      </c>
      <c r="B400" s="2">
        <f t="shared" si="37"/>
        <v>2014</v>
      </c>
      <c r="C400" s="2">
        <f t="shared" si="38"/>
        <v>11</v>
      </c>
      <c r="D400" s="2">
        <f t="shared" si="39"/>
        <v>3</v>
      </c>
      <c r="E400" s="16">
        <f t="shared" si="36"/>
        <v>41967</v>
      </c>
      <c r="F400" s="16">
        <f>Время[[#This Row],[ПоНеделям]]+6</f>
        <v>41973</v>
      </c>
      <c r="G400" s="16">
        <f>Время[[#This Row],[ПоНеделям]]+7</f>
        <v>41974</v>
      </c>
      <c r="H400" s="16" t="str">
        <f>TEXT(DAY(Время[[#This Row],[ПоНеделям]]), "00")&amp;"-"&amp;TEXT(Время[[#This Row],[ПоНеделямПлюс]], "ДД.ММ.ГГГГ")</f>
        <v>24-30.11.2014</v>
      </c>
      <c r="I400" s="16">
        <f>Время[[#This Row],[ПоНеделям]]-6</f>
        <v>41961</v>
      </c>
    </row>
    <row r="401" spans="1:9" x14ac:dyDescent="0.25">
      <c r="A401" s="16">
        <v>41969</v>
      </c>
      <c r="B401" s="2">
        <f t="shared" si="37"/>
        <v>2014</v>
      </c>
      <c r="C401" s="2">
        <f t="shared" si="38"/>
        <v>11</v>
      </c>
      <c r="D401" s="2">
        <f t="shared" si="39"/>
        <v>4</v>
      </c>
      <c r="E401" s="16">
        <f t="shared" si="36"/>
        <v>41967</v>
      </c>
      <c r="F401" s="16">
        <f>Время[[#This Row],[ПоНеделям]]+6</f>
        <v>41973</v>
      </c>
      <c r="G401" s="16">
        <f>Время[[#This Row],[ПоНеделям]]+7</f>
        <v>41974</v>
      </c>
      <c r="H401" s="16" t="str">
        <f>TEXT(DAY(Время[[#This Row],[ПоНеделям]]), "00")&amp;"-"&amp;TEXT(Время[[#This Row],[ПоНеделямПлюс]], "ДД.ММ.ГГГГ")</f>
        <v>24-30.11.2014</v>
      </c>
      <c r="I401" s="16">
        <f>Время[[#This Row],[ПоНеделям]]-6</f>
        <v>41961</v>
      </c>
    </row>
    <row r="402" spans="1:9" x14ac:dyDescent="0.25">
      <c r="A402" s="16">
        <v>41970</v>
      </c>
      <c r="B402" s="2">
        <f t="shared" si="37"/>
        <v>2014</v>
      </c>
      <c r="C402" s="2">
        <f t="shared" si="38"/>
        <v>11</v>
      </c>
      <c r="D402" s="2">
        <f t="shared" si="39"/>
        <v>5</v>
      </c>
      <c r="E402" s="16">
        <f t="shared" si="36"/>
        <v>41967</v>
      </c>
      <c r="F402" s="16">
        <f>Время[[#This Row],[ПоНеделям]]+6</f>
        <v>41973</v>
      </c>
      <c r="G402" s="16">
        <f>Время[[#This Row],[ПоНеделям]]+7</f>
        <v>41974</v>
      </c>
      <c r="H402" s="16" t="str">
        <f>TEXT(DAY(Время[[#This Row],[ПоНеделям]]), "00")&amp;"-"&amp;TEXT(Время[[#This Row],[ПоНеделямПлюс]], "ДД.ММ.ГГГГ")</f>
        <v>24-30.11.2014</v>
      </c>
      <c r="I402" s="16">
        <f>Время[[#This Row],[ПоНеделям]]-6</f>
        <v>41961</v>
      </c>
    </row>
    <row r="403" spans="1:9" x14ac:dyDescent="0.25">
      <c r="A403" s="16">
        <v>41971</v>
      </c>
      <c r="B403" s="2">
        <f t="shared" si="37"/>
        <v>2014</v>
      </c>
      <c r="C403" s="2">
        <f t="shared" si="38"/>
        <v>11</v>
      </c>
      <c r="D403" s="2">
        <f t="shared" si="39"/>
        <v>6</v>
      </c>
      <c r="E403" s="16">
        <f t="shared" si="36"/>
        <v>41967</v>
      </c>
      <c r="F403" s="16">
        <f>Время[[#This Row],[ПоНеделям]]+6</f>
        <v>41973</v>
      </c>
      <c r="G403" s="16">
        <f>Время[[#This Row],[ПоНеделям]]+7</f>
        <v>41974</v>
      </c>
      <c r="H403" s="16" t="str">
        <f>TEXT(DAY(Время[[#This Row],[ПоНеделям]]), "00")&amp;"-"&amp;TEXT(Время[[#This Row],[ПоНеделямПлюс]], "ДД.ММ.ГГГГ")</f>
        <v>24-30.11.2014</v>
      </c>
      <c r="I403" s="16">
        <f>Время[[#This Row],[ПоНеделям]]-6</f>
        <v>41961</v>
      </c>
    </row>
    <row r="404" spans="1:9" x14ac:dyDescent="0.25">
      <c r="A404" s="16">
        <v>41972</v>
      </c>
      <c r="B404" s="2">
        <f t="shared" si="37"/>
        <v>2014</v>
      </c>
      <c r="C404" s="2">
        <f t="shared" si="38"/>
        <v>11</v>
      </c>
      <c r="D404" s="2">
        <f t="shared" si="39"/>
        <v>7</v>
      </c>
      <c r="E404" s="16">
        <f t="shared" si="36"/>
        <v>41967</v>
      </c>
      <c r="F404" s="16">
        <f>Время[[#This Row],[ПоНеделям]]+6</f>
        <v>41973</v>
      </c>
      <c r="G404" s="16">
        <f>Время[[#This Row],[ПоНеделям]]+7</f>
        <v>41974</v>
      </c>
      <c r="H404" s="16" t="str">
        <f>TEXT(DAY(Время[[#This Row],[ПоНеделям]]), "00")&amp;"-"&amp;TEXT(Время[[#This Row],[ПоНеделямПлюс]], "ДД.ММ.ГГГГ")</f>
        <v>24-30.11.2014</v>
      </c>
      <c r="I404" s="16">
        <f>Время[[#This Row],[ПоНеделям]]-6</f>
        <v>41961</v>
      </c>
    </row>
    <row r="405" spans="1:9" x14ac:dyDescent="0.25">
      <c r="A405" s="16">
        <v>41973</v>
      </c>
      <c r="B405" s="2">
        <f t="shared" si="37"/>
        <v>2014</v>
      </c>
      <c r="C405" s="2">
        <f t="shared" si="38"/>
        <v>11</v>
      </c>
      <c r="D405" s="2">
        <f t="shared" si="39"/>
        <v>1</v>
      </c>
      <c r="E405" s="16">
        <f t="shared" si="36"/>
        <v>41967</v>
      </c>
      <c r="F405" s="16">
        <f>Время[[#This Row],[ПоНеделям]]+6</f>
        <v>41973</v>
      </c>
      <c r="G405" s="16">
        <f>Время[[#This Row],[ПоНеделям]]+7</f>
        <v>41974</v>
      </c>
      <c r="H405" s="16" t="str">
        <f>TEXT(DAY(Время[[#This Row],[ПоНеделям]]), "00")&amp;"-"&amp;TEXT(Время[[#This Row],[ПоНеделямПлюс]], "ДД.ММ.ГГГГ")</f>
        <v>24-30.11.2014</v>
      </c>
      <c r="I405" s="16">
        <f>Время[[#This Row],[ПоНеделям]]-6</f>
        <v>41961</v>
      </c>
    </row>
    <row r="406" spans="1:9" x14ac:dyDescent="0.25">
      <c r="A406" s="16">
        <v>41974</v>
      </c>
      <c r="B406" s="2">
        <f t="shared" si="37"/>
        <v>2014</v>
      </c>
      <c r="C406" s="2">
        <f t="shared" si="38"/>
        <v>12</v>
      </c>
      <c r="D406" s="2">
        <f t="shared" si="39"/>
        <v>2</v>
      </c>
      <c r="E406" s="16">
        <f t="shared" si="36"/>
        <v>41974</v>
      </c>
      <c r="F406" s="16">
        <f>Время[[#This Row],[ПоНеделям]]+6</f>
        <v>41980</v>
      </c>
      <c r="G406" s="16">
        <f>Время[[#This Row],[ПоНеделям]]+7</f>
        <v>41981</v>
      </c>
      <c r="H406" s="16" t="str">
        <f>TEXT(DAY(Время[[#This Row],[ПоНеделям]]), "00")&amp;"-"&amp;TEXT(Время[[#This Row],[ПоНеделямПлюс]], "ДД.ММ.ГГГГ")</f>
        <v>01-07.12.2014</v>
      </c>
      <c r="I406" s="16">
        <f>Время[[#This Row],[ПоНеделям]]-6</f>
        <v>41968</v>
      </c>
    </row>
    <row r="407" spans="1:9" x14ac:dyDescent="0.25">
      <c r="A407" s="16">
        <v>41975</v>
      </c>
      <c r="B407" s="2">
        <f t="shared" si="37"/>
        <v>2014</v>
      </c>
      <c r="C407" s="2">
        <f t="shared" si="38"/>
        <v>12</v>
      </c>
      <c r="D407" s="2">
        <f t="shared" si="39"/>
        <v>3</v>
      </c>
      <c r="E407" s="16">
        <f t="shared" si="36"/>
        <v>41974</v>
      </c>
      <c r="F407" s="16">
        <f>Время[[#This Row],[ПоНеделям]]+6</f>
        <v>41980</v>
      </c>
      <c r="G407" s="16">
        <f>Время[[#This Row],[ПоНеделям]]+7</f>
        <v>41981</v>
      </c>
      <c r="H407" s="16" t="str">
        <f>TEXT(DAY(Время[[#This Row],[ПоНеделям]]), "00")&amp;"-"&amp;TEXT(Время[[#This Row],[ПоНеделямПлюс]], "ДД.ММ.ГГГГ")</f>
        <v>01-07.12.2014</v>
      </c>
      <c r="I407" s="16">
        <f>Время[[#This Row],[ПоНеделям]]-6</f>
        <v>41968</v>
      </c>
    </row>
    <row r="408" spans="1:9" x14ac:dyDescent="0.25">
      <c r="A408" s="16">
        <v>41976</v>
      </c>
      <c r="B408" s="2">
        <f t="shared" si="37"/>
        <v>2014</v>
      </c>
      <c r="C408" s="2">
        <f t="shared" si="38"/>
        <v>12</v>
      </c>
      <c r="D408" s="2">
        <f t="shared" si="39"/>
        <v>4</v>
      </c>
      <c r="E408" s="16">
        <f t="shared" si="36"/>
        <v>41974</v>
      </c>
      <c r="F408" s="16">
        <f>Время[[#This Row],[ПоНеделям]]+6</f>
        <v>41980</v>
      </c>
      <c r="G408" s="16">
        <f>Время[[#This Row],[ПоНеделям]]+7</f>
        <v>41981</v>
      </c>
      <c r="H408" s="16" t="str">
        <f>TEXT(DAY(Время[[#This Row],[ПоНеделям]]), "00")&amp;"-"&amp;TEXT(Время[[#This Row],[ПоНеделямПлюс]], "ДД.ММ.ГГГГ")</f>
        <v>01-07.12.2014</v>
      </c>
      <c r="I408" s="16">
        <f>Время[[#This Row],[ПоНеделям]]-6</f>
        <v>41968</v>
      </c>
    </row>
    <row r="409" spans="1:9" x14ac:dyDescent="0.25">
      <c r="A409" s="16">
        <v>41977</v>
      </c>
      <c r="B409" s="2">
        <f t="shared" si="37"/>
        <v>2014</v>
      </c>
      <c r="C409" s="2">
        <f t="shared" si="38"/>
        <v>12</v>
      </c>
      <c r="D409" s="2">
        <f t="shared" si="39"/>
        <v>5</v>
      </c>
      <c r="E409" s="16">
        <f t="shared" si="36"/>
        <v>41974</v>
      </c>
      <c r="F409" s="16">
        <f>Время[[#This Row],[ПоНеделям]]+6</f>
        <v>41980</v>
      </c>
      <c r="G409" s="16">
        <f>Время[[#This Row],[ПоНеделям]]+7</f>
        <v>41981</v>
      </c>
      <c r="H409" s="16" t="str">
        <f>TEXT(DAY(Время[[#This Row],[ПоНеделям]]), "00")&amp;"-"&amp;TEXT(Время[[#This Row],[ПоНеделямПлюс]], "ДД.ММ.ГГГГ")</f>
        <v>01-07.12.2014</v>
      </c>
      <c r="I409" s="16">
        <f>Время[[#This Row],[ПоНеделям]]-6</f>
        <v>41968</v>
      </c>
    </row>
    <row r="410" spans="1:9" x14ac:dyDescent="0.25">
      <c r="A410" s="16">
        <v>41978</v>
      </c>
      <c r="B410" s="2">
        <f t="shared" si="37"/>
        <v>2014</v>
      </c>
      <c r="C410" s="2">
        <f t="shared" si="38"/>
        <v>12</v>
      </c>
      <c r="D410" s="2">
        <f t="shared" si="39"/>
        <v>6</v>
      </c>
      <c r="E410" s="16">
        <f t="shared" si="36"/>
        <v>41974</v>
      </c>
      <c r="F410" s="16">
        <f>Время[[#This Row],[ПоНеделям]]+6</f>
        <v>41980</v>
      </c>
      <c r="G410" s="16">
        <f>Время[[#This Row],[ПоНеделям]]+7</f>
        <v>41981</v>
      </c>
      <c r="H410" s="16" t="str">
        <f>TEXT(DAY(Время[[#This Row],[ПоНеделям]]), "00")&amp;"-"&amp;TEXT(Время[[#This Row],[ПоНеделямПлюс]], "ДД.ММ.ГГГГ")</f>
        <v>01-07.12.2014</v>
      </c>
      <c r="I410" s="16">
        <f>Время[[#This Row],[ПоНеделям]]-6</f>
        <v>41968</v>
      </c>
    </row>
    <row r="411" spans="1:9" x14ac:dyDescent="0.25">
      <c r="A411" s="16">
        <v>41979</v>
      </c>
      <c r="B411" s="2">
        <f t="shared" si="37"/>
        <v>2014</v>
      </c>
      <c r="C411" s="2">
        <f t="shared" si="38"/>
        <v>12</v>
      </c>
      <c r="D411" s="2">
        <f t="shared" si="39"/>
        <v>7</v>
      </c>
      <c r="E411" s="16">
        <f t="shared" si="36"/>
        <v>41974</v>
      </c>
      <c r="F411" s="16">
        <f>Время[[#This Row],[ПоНеделям]]+6</f>
        <v>41980</v>
      </c>
      <c r="G411" s="16">
        <f>Время[[#This Row],[ПоНеделям]]+7</f>
        <v>41981</v>
      </c>
      <c r="H411" s="16" t="str">
        <f>TEXT(DAY(Время[[#This Row],[ПоНеделям]]), "00")&amp;"-"&amp;TEXT(Время[[#This Row],[ПоНеделямПлюс]], "ДД.ММ.ГГГГ")</f>
        <v>01-07.12.2014</v>
      </c>
      <c r="I411" s="16">
        <f>Время[[#This Row],[ПоНеделям]]-6</f>
        <v>41968</v>
      </c>
    </row>
    <row r="412" spans="1:9" x14ac:dyDescent="0.25">
      <c r="A412" s="16">
        <v>41980</v>
      </c>
      <c r="B412" s="2">
        <f t="shared" si="37"/>
        <v>2014</v>
      </c>
      <c r="C412" s="2">
        <f t="shared" si="38"/>
        <v>12</v>
      </c>
      <c r="D412" s="2">
        <f t="shared" si="39"/>
        <v>1</v>
      </c>
      <c r="E412" s="16">
        <f t="shared" si="36"/>
        <v>41974</v>
      </c>
      <c r="F412" s="16">
        <f>Время[[#This Row],[ПоНеделям]]+6</f>
        <v>41980</v>
      </c>
      <c r="G412" s="16">
        <f>Время[[#This Row],[ПоНеделям]]+7</f>
        <v>41981</v>
      </c>
      <c r="H412" s="16" t="str">
        <f>TEXT(DAY(Время[[#This Row],[ПоНеделям]]), "00")&amp;"-"&amp;TEXT(Время[[#This Row],[ПоНеделямПлюс]], "ДД.ММ.ГГГГ")</f>
        <v>01-07.12.2014</v>
      </c>
      <c r="I412" s="16">
        <f>Время[[#This Row],[ПоНеделям]]-6</f>
        <v>41968</v>
      </c>
    </row>
    <row r="413" spans="1:9" x14ac:dyDescent="0.25">
      <c r="A413" s="16">
        <v>41981</v>
      </c>
      <c r="B413" s="2">
        <f t="shared" si="37"/>
        <v>2014</v>
      </c>
      <c r="C413" s="2">
        <f t="shared" si="38"/>
        <v>12</v>
      </c>
      <c r="D413" s="2">
        <f t="shared" si="39"/>
        <v>2</v>
      </c>
      <c r="E413" s="16">
        <f t="shared" si="36"/>
        <v>41981</v>
      </c>
      <c r="F413" s="16">
        <f>Время[[#This Row],[ПоНеделям]]+6</f>
        <v>41987</v>
      </c>
      <c r="G413" s="16">
        <f>Время[[#This Row],[ПоНеделям]]+7</f>
        <v>41988</v>
      </c>
      <c r="H413" s="16" t="str">
        <f>TEXT(DAY(Время[[#This Row],[ПоНеделям]]), "00")&amp;"-"&amp;TEXT(Время[[#This Row],[ПоНеделямПлюс]], "ДД.ММ.ГГГГ")</f>
        <v>08-14.12.2014</v>
      </c>
      <c r="I413" s="16">
        <f>Время[[#This Row],[ПоНеделям]]-6</f>
        <v>41975</v>
      </c>
    </row>
    <row r="414" spans="1:9" x14ac:dyDescent="0.25">
      <c r="A414" s="16">
        <v>41982</v>
      </c>
      <c r="B414" s="2">
        <f t="shared" si="37"/>
        <v>2014</v>
      </c>
      <c r="C414" s="2">
        <f t="shared" si="38"/>
        <v>12</v>
      </c>
      <c r="D414" s="2">
        <f t="shared" si="39"/>
        <v>3</v>
      </c>
      <c r="E414" s="16">
        <f t="shared" si="36"/>
        <v>41981</v>
      </c>
      <c r="F414" s="16">
        <f>Время[[#This Row],[ПоНеделям]]+6</f>
        <v>41987</v>
      </c>
      <c r="G414" s="16">
        <f>Время[[#This Row],[ПоНеделям]]+7</f>
        <v>41988</v>
      </c>
      <c r="H414" s="16" t="str">
        <f>TEXT(DAY(Время[[#This Row],[ПоНеделям]]), "00")&amp;"-"&amp;TEXT(Время[[#This Row],[ПоНеделямПлюс]], "ДД.ММ.ГГГГ")</f>
        <v>08-14.12.2014</v>
      </c>
      <c r="I414" s="16">
        <f>Время[[#This Row],[ПоНеделям]]-6</f>
        <v>41975</v>
      </c>
    </row>
    <row r="415" spans="1:9" x14ac:dyDescent="0.25">
      <c r="A415" s="16">
        <v>41983</v>
      </c>
      <c r="B415" s="2">
        <f t="shared" si="37"/>
        <v>2014</v>
      </c>
      <c r="C415" s="2">
        <f t="shared" si="38"/>
        <v>12</v>
      </c>
      <c r="D415" s="2">
        <f t="shared" si="39"/>
        <v>4</v>
      </c>
      <c r="E415" s="16">
        <f t="shared" si="36"/>
        <v>41981</v>
      </c>
      <c r="F415" s="16">
        <f>Время[[#This Row],[ПоНеделям]]+6</f>
        <v>41987</v>
      </c>
      <c r="G415" s="16">
        <f>Время[[#This Row],[ПоНеделям]]+7</f>
        <v>41988</v>
      </c>
      <c r="H415" s="16" t="str">
        <f>TEXT(DAY(Время[[#This Row],[ПоНеделям]]), "00")&amp;"-"&amp;TEXT(Время[[#This Row],[ПоНеделямПлюс]], "ДД.ММ.ГГГГ")</f>
        <v>08-14.12.2014</v>
      </c>
      <c r="I415" s="16">
        <f>Время[[#This Row],[ПоНеделям]]-6</f>
        <v>41975</v>
      </c>
    </row>
    <row r="416" spans="1:9" x14ac:dyDescent="0.25">
      <c r="A416" s="16">
        <v>41984</v>
      </c>
      <c r="B416" s="2">
        <f t="shared" si="37"/>
        <v>2014</v>
      </c>
      <c r="C416" s="2">
        <f t="shared" si="38"/>
        <v>12</v>
      </c>
      <c r="D416" s="2">
        <f t="shared" si="39"/>
        <v>5</v>
      </c>
      <c r="E416" s="16">
        <f t="shared" si="36"/>
        <v>41981</v>
      </c>
      <c r="F416" s="16">
        <f>Время[[#This Row],[ПоНеделям]]+6</f>
        <v>41987</v>
      </c>
      <c r="G416" s="16">
        <f>Время[[#This Row],[ПоНеделям]]+7</f>
        <v>41988</v>
      </c>
      <c r="H416" s="16" t="str">
        <f>TEXT(DAY(Время[[#This Row],[ПоНеделям]]), "00")&amp;"-"&amp;TEXT(Время[[#This Row],[ПоНеделямПлюс]], "ДД.ММ.ГГГГ")</f>
        <v>08-14.12.2014</v>
      </c>
      <c r="I416" s="16">
        <f>Время[[#This Row],[ПоНеделям]]-6</f>
        <v>41975</v>
      </c>
    </row>
    <row r="417" spans="1:9" x14ac:dyDescent="0.25">
      <c r="A417" s="16">
        <v>41985</v>
      </c>
      <c r="B417" s="2">
        <f t="shared" si="37"/>
        <v>2014</v>
      </c>
      <c r="C417" s="2">
        <f t="shared" si="38"/>
        <v>12</v>
      </c>
      <c r="D417" s="2">
        <f t="shared" si="39"/>
        <v>6</v>
      </c>
      <c r="E417" s="16">
        <f t="shared" si="36"/>
        <v>41981</v>
      </c>
      <c r="F417" s="16">
        <f>Время[[#This Row],[ПоНеделям]]+6</f>
        <v>41987</v>
      </c>
      <c r="G417" s="16">
        <f>Время[[#This Row],[ПоНеделям]]+7</f>
        <v>41988</v>
      </c>
      <c r="H417" s="16" t="str">
        <f>TEXT(DAY(Время[[#This Row],[ПоНеделям]]), "00")&amp;"-"&amp;TEXT(Время[[#This Row],[ПоНеделямПлюс]], "ДД.ММ.ГГГГ")</f>
        <v>08-14.12.2014</v>
      </c>
      <c r="I417" s="16">
        <f>Время[[#This Row],[ПоНеделям]]-6</f>
        <v>41975</v>
      </c>
    </row>
    <row r="418" spans="1:9" x14ac:dyDescent="0.25">
      <c r="A418" s="16">
        <v>41986</v>
      </c>
      <c r="B418" s="2">
        <f t="shared" si="37"/>
        <v>2014</v>
      </c>
      <c r="C418" s="2">
        <f t="shared" si="38"/>
        <v>12</v>
      </c>
      <c r="D418" s="2">
        <f t="shared" si="39"/>
        <v>7</v>
      </c>
      <c r="E418" s="16">
        <f t="shared" si="36"/>
        <v>41981</v>
      </c>
      <c r="F418" s="16">
        <f>Время[[#This Row],[ПоНеделям]]+6</f>
        <v>41987</v>
      </c>
      <c r="G418" s="16">
        <f>Время[[#This Row],[ПоНеделям]]+7</f>
        <v>41988</v>
      </c>
      <c r="H418" s="16" t="str">
        <f>TEXT(DAY(Время[[#This Row],[ПоНеделям]]), "00")&amp;"-"&amp;TEXT(Время[[#This Row],[ПоНеделямПлюс]], "ДД.ММ.ГГГГ")</f>
        <v>08-14.12.2014</v>
      </c>
      <c r="I418" s="16">
        <f>Время[[#This Row],[ПоНеделям]]-6</f>
        <v>41975</v>
      </c>
    </row>
    <row r="419" spans="1:9" x14ac:dyDescent="0.25">
      <c r="A419" s="16">
        <v>41987</v>
      </c>
      <c r="B419" s="2">
        <f t="shared" si="37"/>
        <v>2014</v>
      </c>
      <c r="C419" s="2">
        <f t="shared" si="38"/>
        <v>12</v>
      </c>
      <c r="D419" s="2">
        <f t="shared" si="39"/>
        <v>1</v>
      </c>
      <c r="E419" s="16">
        <f t="shared" si="36"/>
        <v>41981</v>
      </c>
      <c r="F419" s="16">
        <f>Время[[#This Row],[ПоНеделям]]+6</f>
        <v>41987</v>
      </c>
      <c r="G419" s="16">
        <f>Время[[#This Row],[ПоНеделям]]+7</f>
        <v>41988</v>
      </c>
      <c r="H419" s="16" t="str">
        <f>TEXT(DAY(Время[[#This Row],[ПоНеделям]]), "00")&amp;"-"&amp;TEXT(Время[[#This Row],[ПоНеделямПлюс]], "ДД.ММ.ГГГГ")</f>
        <v>08-14.12.2014</v>
      </c>
      <c r="I419" s="16">
        <f>Время[[#This Row],[ПоНеделям]]-6</f>
        <v>41975</v>
      </c>
    </row>
    <row r="420" spans="1:9" x14ac:dyDescent="0.25">
      <c r="A420" s="16">
        <v>41988</v>
      </c>
      <c r="B420" s="2">
        <f t="shared" si="37"/>
        <v>2014</v>
      </c>
      <c r="C420" s="2">
        <f t="shared" si="38"/>
        <v>12</v>
      </c>
      <c r="D420" s="2">
        <f t="shared" si="39"/>
        <v>2</v>
      </c>
      <c r="E420" s="16">
        <f t="shared" si="36"/>
        <v>41988</v>
      </c>
      <c r="F420" s="16">
        <f>Время[[#This Row],[ПоНеделям]]+6</f>
        <v>41994</v>
      </c>
      <c r="G420" s="16">
        <f>Время[[#This Row],[ПоНеделям]]+7</f>
        <v>41995</v>
      </c>
      <c r="H420" s="16" t="str">
        <f>TEXT(DAY(Время[[#This Row],[ПоНеделям]]), "00")&amp;"-"&amp;TEXT(Время[[#This Row],[ПоНеделямПлюс]], "ДД.ММ.ГГГГ")</f>
        <v>15-21.12.2014</v>
      </c>
      <c r="I420" s="16">
        <f>Время[[#This Row],[ПоНеделям]]-6</f>
        <v>41982</v>
      </c>
    </row>
    <row r="421" spans="1:9" x14ac:dyDescent="0.25">
      <c r="A421" s="16">
        <v>41989</v>
      </c>
      <c r="B421" s="2">
        <f t="shared" si="37"/>
        <v>2014</v>
      </c>
      <c r="C421" s="2">
        <f t="shared" si="38"/>
        <v>12</v>
      </c>
      <c r="D421" s="2">
        <f t="shared" si="39"/>
        <v>3</v>
      </c>
      <c r="E421" s="16">
        <f t="shared" si="36"/>
        <v>41988</v>
      </c>
      <c r="F421" s="16">
        <f>Время[[#This Row],[ПоНеделям]]+6</f>
        <v>41994</v>
      </c>
      <c r="G421" s="16">
        <f>Время[[#This Row],[ПоНеделям]]+7</f>
        <v>41995</v>
      </c>
      <c r="H421" s="16" t="str">
        <f>TEXT(DAY(Время[[#This Row],[ПоНеделям]]), "00")&amp;"-"&amp;TEXT(Время[[#This Row],[ПоНеделямПлюс]], "ДД.ММ.ГГГГ")</f>
        <v>15-21.12.2014</v>
      </c>
      <c r="I421" s="16">
        <f>Время[[#This Row],[ПоНеделям]]-6</f>
        <v>41982</v>
      </c>
    </row>
    <row r="422" spans="1:9" x14ac:dyDescent="0.25">
      <c r="A422" s="16">
        <v>41990</v>
      </c>
      <c r="B422" s="2">
        <f t="shared" si="37"/>
        <v>2014</v>
      </c>
      <c r="C422" s="2">
        <f t="shared" si="38"/>
        <v>12</v>
      </c>
      <c r="D422" s="2">
        <f t="shared" si="39"/>
        <v>4</v>
      </c>
      <c r="E422" s="16">
        <f t="shared" si="36"/>
        <v>41988</v>
      </c>
      <c r="F422" s="16">
        <f>Время[[#This Row],[ПоНеделям]]+6</f>
        <v>41994</v>
      </c>
      <c r="G422" s="16">
        <f>Время[[#This Row],[ПоНеделям]]+7</f>
        <v>41995</v>
      </c>
      <c r="H422" s="16" t="str">
        <f>TEXT(DAY(Время[[#This Row],[ПоНеделям]]), "00")&amp;"-"&amp;TEXT(Время[[#This Row],[ПоНеделямПлюс]], "ДД.ММ.ГГГГ")</f>
        <v>15-21.12.2014</v>
      </c>
      <c r="I422" s="16">
        <f>Время[[#This Row],[ПоНеделям]]-6</f>
        <v>41982</v>
      </c>
    </row>
    <row r="423" spans="1:9" x14ac:dyDescent="0.25">
      <c r="A423" s="16">
        <v>41991</v>
      </c>
      <c r="B423" s="2">
        <f t="shared" si="37"/>
        <v>2014</v>
      </c>
      <c r="C423" s="2">
        <f t="shared" si="38"/>
        <v>12</v>
      </c>
      <c r="D423" s="2">
        <f t="shared" si="39"/>
        <v>5</v>
      </c>
      <c r="E423" s="16">
        <f t="shared" si="36"/>
        <v>41988</v>
      </c>
      <c r="F423" s="16">
        <f>Время[[#This Row],[ПоНеделям]]+6</f>
        <v>41994</v>
      </c>
      <c r="G423" s="16">
        <f>Время[[#This Row],[ПоНеделям]]+7</f>
        <v>41995</v>
      </c>
      <c r="H423" s="16" t="str">
        <f>TEXT(DAY(Время[[#This Row],[ПоНеделям]]), "00")&amp;"-"&amp;TEXT(Время[[#This Row],[ПоНеделямПлюс]], "ДД.ММ.ГГГГ")</f>
        <v>15-21.12.2014</v>
      </c>
      <c r="I423" s="16">
        <f>Время[[#This Row],[ПоНеделям]]-6</f>
        <v>41982</v>
      </c>
    </row>
    <row r="424" spans="1:9" x14ac:dyDescent="0.25">
      <c r="A424" s="16">
        <v>41992</v>
      </c>
      <c r="B424" s="2">
        <f t="shared" si="37"/>
        <v>2014</v>
      </c>
      <c r="C424" s="2">
        <f t="shared" si="38"/>
        <v>12</v>
      </c>
      <c r="D424" s="2">
        <f t="shared" si="39"/>
        <v>6</v>
      </c>
      <c r="E424" s="16">
        <f t="shared" si="36"/>
        <v>41988</v>
      </c>
      <c r="F424" s="16">
        <f>Время[[#This Row],[ПоНеделям]]+6</f>
        <v>41994</v>
      </c>
      <c r="G424" s="16">
        <f>Время[[#This Row],[ПоНеделям]]+7</f>
        <v>41995</v>
      </c>
      <c r="H424" s="16" t="str">
        <f>TEXT(DAY(Время[[#This Row],[ПоНеделям]]), "00")&amp;"-"&amp;TEXT(Время[[#This Row],[ПоНеделямПлюс]], "ДД.ММ.ГГГГ")</f>
        <v>15-21.12.2014</v>
      </c>
      <c r="I424" s="16">
        <f>Время[[#This Row],[ПоНеделям]]-6</f>
        <v>41982</v>
      </c>
    </row>
    <row r="425" spans="1:9" x14ac:dyDescent="0.25">
      <c r="A425" s="16">
        <v>41993</v>
      </c>
      <c r="B425" s="2">
        <f t="shared" si="37"/>
        <v>2014</v>
      </c>
      <c r="C425" s="2">
        <f t="shared" si="38"/>
        <v>12</v>
      </c>
      <c r="D425" s="2">
        <f t="shared" si="39"/>
        <v>7</v>
      </c>
      <c r="E425" s="16">
        <f t="shared" si="36"/>
        <v>41988</v>
      </c>
      <c r="F425" s="16">
        <f>Время[[#This Row],[ПоНеделям]]+6</f>
        <v>41994</v>
      </c>
      <c r="G425" s="16">
        <f>Время[[#This Row],[ПоНеделям]]+7</f>
        <v>41995</v>
      </c>
      <c r="H425" s="16" t="str">
        <f>TEXT(DAY(Время[[#This Row],[ПоНеделям]]), "00")&amp;"-"&amp;TEXT(Время[[#This Row],[ПоНеделямПлюс]], "ДД.ММ.ГГГГ")</f>
        <v>15-21.12.2014</v>
      </c>
      <c r="I425" s="16">
        <f>Время[[#This Row],[ПоНеделям]]-6</f>
        <v>41982</v>
      </c>
    </row>
    <row r="426" spans="1:9" x14ac:dyDescent="0.25">
      <c r="A426" s="16">
        <v>41994</v>
      </c>
      <c r="B426" s="2">
        <f t="shared" si="37"/>
        <v>2014</v>
      </c>
      <c r="C426" s="2">
        <f t="shared" si="38"/>
        <v>12</v>
      </c>
      <c r="D426" s="2">
        <f t="shared" si="39"/>
        <v>1</v>
      </c>
      <c r="E426" s="16">
        <f t="shared" si="36"/>
        <v>41988</v>
      </c>
      <c r="F426" s="16">
        <f>Время[[#This Row],[ПоНеделям]]+6</f>
        <v>41994</v>
      </c>
      <c r="G426" s="16">
        <f>Время[[#This Row],[ПоНеделям]]+7</f>
        <v>41995</v>
      </c>
      <c r="H426" s="16" t="str">
        <f>TEXT(DAY(Время[[#This Row],[ПоНеделям]]), "00")&amp;"-"&amp;TEXT(Время[[#This Row],[ПоНеделямПлюс]], "ДД.ММ.ГГГГ")</f>
        <v>15-21.12.2014</v>
      </c>
      <c r="I426" s="16">
        <f>Время[[#This Row],[ПоНеделям]]-6</f>
        <v>41982</v>
      </c>
    </row>
    <row r="427" spans="1:9" x14ac:dyDescent="0.25">
      <c r="A427" s="16">
        <v>41995</v>
      </c>
      <c r="B427" s="2">
        <f t="shared" si="37"/>
        <v>2014</v>
      </c>
      <c r="C427" s="2">
        <f t="shared" si="38"/>
        <v>12</v>
      </c>
      <c r="D427" s="2">
        <f t="shared" si="39"/>
        <v>2</v>
      </c>
      <c r="E427" s="16">
        <f t="shared" si="36"/>
        <v>41995</v>
      </c>
      <c r="F427" s="16">
        <f>Время[[#This Row],[ПоНеделям]]+6</f>
        <v>42001</v>
      </c>
      <c r="G427" s="16">
        <f>Время[[#This Row],[ПоНеделям]]+7</f>
        <v>42002</v>
      </c>
      <c r="H427" s="16" t="str">
        <f>TEXT(DAY(Время[[#This Row],[ПоНеделям]]), "00")&amp;"-"&amp;TEXT(Время[[#This Row],[ПоНеделямПлюс]], "ДД.ММ.ГГГГ")</f>
        <v>22-28.12.2014</v>
      </c>
      <c r="I427" s="16">
        <f>Время[[#This Row],[ПоНеделям]]-6</f>
        <v>41989</v>
      </c>
    </row>
    <row r="428" spans="1:9" x14ac:dyDescent="0.25">
      <c r="A428" s="16">
        <v>41996</v>
      </c>
      <c r="B428" s="2">
        <f t="shared" si="37"/>
        <v>2014</v>
      </c>
      <c r="C428" s="2">
        <f t="shared" si="38"/>
        <v>12</v>
      </c>
      <c r="D428" s="2">
        <f t="shared" si="39"/>
        <v>3</v>
      </c>
      <c r="E428" s="16">
        <f t="shared" si="36"/>
        <v>41995</v>
      </c>
      <c r="F428" s="16">
        <f>Время[[#This Row],[ПоНеделям]]+6</f>
        <v>42001</v>
      </c>
      <c r="G428" s="16">
        <f>Время[[#This Row],[ПоНеделям]]+7</f>
        <v>42002</v>
      </c>
      <c r="H428" s="16" t="str">
        <f>TEXT(DAY(Время[[#This Row],[ПоНеделям]]), "00")&amp;"-"&amp;TEXT(Время[[#This Row],[ПоНеделямПлюс]], "ДД.ММ.ГГГГ")</f>
        <v>22-28.12.2014</v>
      </c>
      <c r="I428" s="16">
        <f>Время[[#This Row],[ПоНеделям]]-6</f>
        <v>41989</v>
      </c>
    </row>
    <row r="429" spans="1:9" x14ac:dyDescent="0.25">
      <c r="A429" s="16">
        <v>41997</v>
      </c>
      <c r="B429" s="2">
        <f t="shared" si="37"/>
        <v>2014</v>
      </c>
      <c r="C429" s="2">
        <f t="shared" si="38"/>
        <v>12</v>
      </c>
      <c r="D429" s="2">
        <f t="shared" si="39"/>
        <v>4</v>
      </c>
      <c r="E429" s="16">
        <f t="shared" si="36"/>
        <v>41995</v>
      </c>
      <c r="F429" s="16">
        <f>Время[[#This Row],[ПоНеделям]]+6</f>
        <v>42001</v>
      </c>
      <c r="G429" s="16">
        <f>Время[[#This Row],[ПоНеделям]]+7</f>
        <v>42002</v>
      </c>
      <c r="H429" s="16" t="str">
        <f>TEXT(DAY(Время[[#This Row],[ПоНеделям]]), "00")&amp;"-"&amp;TEXT(Время[[#This Row],[ПоНеделямПлюс]], "ДД.ММ.ГГГГ")</f>
        <v>22-28.12.2014</v>
      </c>
      <c r="I429" s="16">
        <f>Время[[#This Row],[ПоНеделям]]-6</f>
        <v>41989</v>
      </c>
    </row>
    <row r="430" spans="1:9" x14ac:dyDescent="0.25">
      <c r="A430" s="16">
        <v>41998</v>
      </c>
      <c r="B430" s="2">
        <f t="shared" si="37"/>
        <v>2014</v>
      </c>
      <c r="C430" s="2">
        <f t="shared" si="38"/>
        <v>12</v>
      </c>
      <c r="D430" s="2">
        <f t="shared" si="39"/>
        <v>5</v>
      </c>
      <c r="E430" s="16">
        <f t="shared" si="36"/>
        <v>41995</v>
      </c>
      <c r="F430" s="16">
        <f>Время[[#This Row],[ПоНеделям]]+6</f>
        <v>42001</v>
      </c>
      <c r="G430" s="16">
        <f>Время[[#This Row],[ПоНеделям]]+7</f>
        <v>42002</v>
      </c>
      <c r="H430" s="16" t="str">
        <f>TEXT(DAY(Время[[#This Row],[ПоНеделям]]), "00")&amp;"-"&amp;TEXT(Время[[#This Row],[ПоНеделямПлюс]], "ДД.ММ.ГГГГ")</f>
        <v>22-28.12.2014</v>
      </c>
      <c r="I430" s="16">
        <f>Время[[#This Row],[ПоНеделям]]-6</f>
        <v>41989</v>
      </c>
    </row>
    <row r="431" spans="1:9" x14ac:dyDescent="0.25">
      <c r="A431" s="16">
        <v>41999</v>
      </c>
      <c r="B431" s="2">
        <f t="shared" si="37"/>
        <v>2014</v>
      </c>
      <c r="C431" s="2">
        <f t="shared" si="38"/>
        <v>12</v>
      </c>
      <c r="D431" s="2">
        <f t="shared" si="39"/>
        <v>6</v>
      </c>
      <c r="E431" s="16">
        <f t="shared" si="36"/>
        <v>41995</v>
      </c>
      <c r="F431" s="16">
        <f>Время[[#This Row],[ПоНеделям]]+6</f>
        <v>42001</v>
      </c>
      <c r="G431" s="16">
        <f>Время[[#This Row],[ПоНеделям]]+7</f>
        <v>42002</v>
      </c>
      <c r="H431" s="16" t="str">
        <f>TEXT(DAY(Время[[#This Row],[ПоНеделям]]), "00")&amp;"-"&amp;TEXT(Время[[#This Row],[ПоНеделямПлюс]], "ДД.ММ.ГГГГ")</f>
        <v>22-28.12.2014</v>
      </c>
      <c r="I431" s="16">
        <f>Время[[#This Row],[ПоНеделям]]-6</f>
        <v>41989</v>
      </c>
    </row>
    <row r="432" spans="1:9" x14ac:dyDescent="0.25">
      <c r="A432" s="16">
        <v>42000</v>
      </c>
      <c r="B432" s="2">
        <f t="shared" si="37"/>
        <v>2014</v>
      </c>
      <c r="C432" s="2">
        <f t="shared" si="38"/>
        <v>12</v>
      </c>
      <c r="D432" s="2">
        <f t="shared" si="39"/>
        <v>7</v>
      </c>
      <c r="E432" s="16">
        <f t="shared" si="36"/>
        <v>41995</v>
      </c>
      <c r="F432" s="16">
        <f>Время[[#This Row],[ПоНеделям]]+6</f>
        <v>42001</v>
      </c>
      <c r="G432" s="16">
        <f>Время[[#This Row],[ПоНеделям]]+7</f>
        <v>42002</v>
      </c>
      <c r="H432" s="16" t="str">
        <f>TEXT(DAY(Время[[#This Row],[ПоНеделям]]), "00")&amp;"-"&amp;TEXT(Время[[#This Row],[ПоНеделямПлюс]], "ДД.ММ.ГГГГ")</f>
        <v>22-28.12.2014</v>
      </c>
      <c r="I432" s="16">
        <f>Время[[#This Row],[ПоНеделям]]-6</f>
        <v>41989</v>
      </c>
    </row>
    <row r="433" spans="1:9" x14ac:dyDescent="0.25">
      <c r="A433" s="16">
        <v>42001</v>
      </c>
      <c r="B433" s="2">
        <f t="shared" si="37"/>
        <v>2014</v>
      </c>
      <c r="C433" s="2">
        <f t="shared" si="38"/>
        <v>12</v>
      </c>
      <c r="D433" s="2">
        <f t="shared" si="39"/>
        <v>1</v>
      </c>
      <c r="E433" s="16">
        <f t="shared" si="36"/>
        <v>41995</v>
      </c>
      <c r="F433" s="16">
        <f>Время[[#This Row],[ПоНеделям]]+6</f>
        <v>42001</v>
      </c>
      <c r="G433" s="16">
        <f>Время[[#This Row],[ПоНеделям]]+7</f>
        <v>42002</v>
      </c>
      <c r="H433" s="16" t="str">
        <f>TEXT(DAY(Время[[#This Row],[ПоНеделям]]), "00")&amp;"-"&amp;TEXT(Время[[#This Row],[ПоНеделямПлюс]], "ДД.ММ.ГГГГ")</f>
        <v>22-28.12.2014</v>
      </c>
      <c r="I433" s="16">
        <f>Время[[#This Row],[ПоНеделям]]-6</f>
        <v>41989</v>
      </c>
    </row>
    <row r="434" spans="1:9" x14ac:dyDescent="0.25">
      <c r="A434" s="16">
        <v>42002</v>
      </c>
      <c r="B434" s="2">
        <f t="shared" si="37"/>
        <v>2014</v>
      </c>
      <c r="C434" s="2">
        <f t="shared" si="38"/>
        <v>12</v>
      </c>
      <c r="D434" s="2">
        <f t="shared" si="39"/>
        <v>2</v>
      </c>
      <c r="E434" s="16">
        <f t="shared" si="36"/>
        <v>42002</v>
      </c>
      <c r="F434" s="16">
        <f>Время[[#This Row],[ПоНеделям]]+6</f>
        <v>42008</v>
      </c>
      <c r="G434" s="16">
        <f>Время[[#This Row],[ПоНеделям]]+7</f>
        <v>42009</v>
      </c>
      <c r="H434" s="16" t="str">
        <f>TEXT(DAY(Время[[#This Row],[ПоНеделям]]), "00")&amp;"-"&amp;TEXT(Время[[#This Row],[ПоНеделямПлюс]], "ДД.ММ.ГГГГ")</f>
        <v>29-04.01.2015</v>
      </c>
      <c r="I434" s="16">
        <f>Время[[#This Row],[ПоНеделям]]-6</f>
        <v>41996</v>
      </c>
    </row>
    <row r="435" spans="1:9" x14ac:dyDescent="0.25">
      <c r="A435" s="16">
        <v>42003</v>
      </c>
      <c r="B435" s="2">
        <f t="shared" si="37"/>
        <v>2014</v>
      </c>
      <c r="C435" s="2">
        <f t="shared" si="38"/>
        <v>12</v>
      </c>
      <c r="D435" s="2">
        <f t="shared" si="39"/>
        <v>3</v>
      </c>
      <c r="E435" s="16">
        <f t="shared" si="36"/>
        <v>42002</v>
      </c>
      <c r="F435" s="16">
        <f>Время[[#This Row],[ПоНеделям]]+6</f>
        <v>42008</v>
      </c>
      <c r="G435" s="16">
        <f>Время[[#This Row],[ПоНеделям]]+7</f>
        <v>42009</v>
      </c>
      <c r="H435" s="16" t="str">
        <f>TEXT(DAY(Время[[#This Row],[ПоНеделям]]), "00")&amp;"-"&amp;TEXT(Время[[#This Row],[ПоНеделямПлюс]], "ДД.ММ.ГГГГ")</f>
        <v>29-04.01.2015</v>
      </c>
      <c r="I435" s="16">
        <f>Время[[#This Row],[ПоНеделям]]-6</f>
        <v>41996</v>
      </c>
    </row>
    <row r="436" spans="1:9" x14ac:dyDescent="0.25">
      <c r="A436" s="16">
        <v>42004</v>
      </c>
      <c r="B436" s="2">
        <f t="shared" si="37"/>
        <v>2014</v>
      </c>
      <c r="C436" s="2">
        <f t="shared" si="38"/>
        <v>12</v>
      </c>
      <c r="D436" s="2">
        <f t="shared" si="39"/>
        <v>4</v>
      </c>
      <c r="E436" s="16">
        <f t="shared" si="36"/>
        <v>42002</v>
      </c>
      <c r="F436" s="16">
        <f>Время[[#This Row],[ПоНеделям]]+6</f>
        <v>42008</v>
      </c>
      <c r="G436" s="16">
        <f>Время[[#This Row],[ПоНеделям]]+7</f>
        <v>42009</v>
      </c>
      <c r="H436" s="16" t="str">
        <f>TEXT(DAY(Время[[#This Row],[ПоНеделям]]), "00")&amp;"-"&amp;TEXT(Время[[#This Row],[ПоНеделямПлюс]], "ДД.ММ.ГГГГ")</f>
        <v>29-04.01.2015</v>
      </c>
      <c r="I436" s="16">
        <f>Время[[#This Row],[ПоНеделям]]-6</f>
        <v>41996</v>
      </c>
    </row>
    <row r="437" spans="1:9" ht="11.25" customHeight="1" x14ac:dyDescent="0.25">
      <c r="A437" s="16">
        <v>42005</v>
      </c>
      <c r="B437" s="2">
        <f t="shared" si="37"/>
        <v>2015</v>
      </c>
      <c r="C437" s="2">
        <f t="shared" ref="C437:C467" si="40">MONTH(A437)</f>
        <v>1</v>
      </c>
      <c r="D437" s="2">
        <f t="shared" ref="D437:D467" si="41">WEEKDAY(A437)</f>
        <v>5</v>
      </c>
      <c r="E437" s="16">
        <f t="shared" si="36"/>
        <v>42002</v>
      </c>
      <c r="F437" s="16">
        <f>Время[[#This Row],[ПоНеделям]]+6</f>
        <v>42008</v>
      </c>
      <c r="G437" s="16">
        <f>Время[[#This Row],[ПоНеделям]]+7</f>
        <v>42009</v>
      </c>
      <c r="H437" s="16" t="str">
        <f>TEXT(DAY(Время[[#This Row],[ПоНеделям]]), "00")&amp;"-"&amp;TEXT(Время[[#This Row],[ПоНеделямПлюс]], "ДД.ММ.ГГГГ")</f>
        <v>29-04.01.2015</v>
      </c>
      <c r="I437" s="16">
        <f>Время[[#This Row],[ПоНеделям]]-6</f>
        <v>41996</v>
      </c>
    </row>
    <row r="438" spans="1:9" x14ac:dyDescent="0.25">
      <c r="A438" s="16">
        <v>42006</v>
      </c>
      <c r="B438" s="2">
        <f t="shared" si="37"/>
        <v>2015</v>
      </c>
      <c r="C438" s="2">
        <f t="shared" si="40"/>
        <v>1</v>
      </c>
      <c r="D438" s="2">
        <f t="shared" si="41"/>
        <v>6</v>
      </c>
      <c r="E438" s="16">
        <f t="shared" si="36"/>
        <v>42002</v>
      </c>
      <c r="F438" s="16">
        <f>Время[[#This Row],[ПоНеделям]]+6</f>
        <v>42008</v>
      </c>
      <c r="G438" s="16">
        <f>Время[[#This Row],[ПоНеделям]]+7</f>
        <v>42009</v>
      </c>
      <c r="H438" s="16" t="str">
        <f>TEXT(DAY(Время[[#This Row],[ПоНеделям]]), "00")&amp;"-"&amp;TEXT(Время[[#This Row],[ПоНеделямПлюс]], "ДД.ММ.ГГГГ")</f>
        <v>29-04.01.2015</v>
      </c>
      <c r="I438" s="16">
        <f>Время[[#This Row],[ПоНеделям]]-6</f>
        <v>41996</v>
      </c>
    </row>
    <row r="439" spans="1:9" x14ac:dyDescent="0.25">
      <c r="A439" s="16">
        <v>42007</v>
      </c>
      <c r="B439" s="2">
        <f t="shared" si="37"/>
        <v>2015</v>
      </c>
      <c r="C439" s="2">
        <f t="shared" si="40"/>
        <v>1</v>
      </c>
      <c r="D439" s="2">
        <f t="shared" si="41"/>
        <v>7</v>
      </c>
      <c r="E439" s="16">
        <f t="shared" si="36"/>
        <v>42002</v>
      </c>
      <c r="F439" s="16">
        <f>Время[[#This Row],[ПоНеделям]]+6</f>
        <v>42008</v>
      </c>
      <c r="G439" s="16">
        <f>Время[[#This Row],[ПоНеделям]]+7</f>
        <v>42009</v>
      </c>
      <c r="H439" s="16" t="str">
        <f>TEXT(DAY(Время[[#This Row],[ПоНеделям]]), "00")&amp;"-"&amp;TEXT(Время[[#This Row],[ПоНеделямПлюс]], "ДД.ММ.ГГГГ")</f>
        <v>29-04.01.2015</v>
      </c>
      <c r="I439" s="16">
        <f>Время[[#This Row],[ПоНеделям]]-6</f>
        <v>41996</v>
      </c>
    </row>
    <row r="440" spans="1:9" x14ac:dyDescent="0.25">
      <c r="A440" s="16">
        <v>42008</v>
      </c>
      <c r="B440" s="2">
        <f t="shared" si="37"/>
        <v>2015</v>
      </c>
      <c r="C440" s="2">
        <f t="shared" si="40"/>
        <v>1</v>
      </c>
      <c r="D440" s="2">
        <f t="shared" si="41"/>
        <v>1</v>
      </c>
      <c r="E440" s="16">
        <f t="shared" si="36"/>
        <v>42002</v>
      </c>
      <c r="F440" s="16">
        <f>Время[[#This Row],[ПоНеделям]]+6</f>
        <v>42008</v>
      </c>
      <c r="G440" s="16">
        <f>Время[[#This Row],[ПоНеделям]]+7</f>
        <v>42009</v>
      </c>
      <c r="H440" s="16" t="str">
        <f>TEXT(DAY(Время[[#This Row],[ПоНеделям]]), "00")&amp;"-"&amp;TEXT(Время[[#This Row],[ПоНеделямПлюс]], "ДД.ММ.ГГГГ")</f>
        <v>29-04.01.2015</v>
      </c>
      <c r="I440" s="16">
        <f>Время[[#This Row],[ПоНеделям]]-6</f>
        <v>41996</v>
      </c>
    </row>
    <row r="441" spans="1:9" x14ac:dyDescent="0.25">
      <c r="A441" s="16">
        <v>42009</v>
      </c>
      <c r="B441" s="2">
        <f t="shared" si="37"/>
        <v>2015</v>
      </c>
      <c r="C441" s="2">
        <f t="shared" si="40"/>
        <v>1</v>
      </c>
      <c r="D441" s="2">
        <f t="shared" si="41"/>
        <v>2</v>
      </c>
      <c r="E441" s="16">
        <f t="shared" si="36"/>
        <v>42009</v>
      </c>
      <c r="F441" s="16">
        <f>Время[[#This Row],[ПоНеделям]]+6</f>
        <v>42015</v>
      </c>
      <c r="G441" s="16">
        <f>Время[[#This Row],[ПоНеделям]]+7</f>
        <v>42016</v>
      </c>
      <c r="H441" s="16" t="str">
        <f>TEXT(DAY(Время[[#This Row],[ПоНеделям]]), "00")&amp;"-"&amp;TEXT(Время[[#This Row],[ПоНеделямПлюс]], "ДД.ММ.ГГГГ")</f>
        <v>05-11.01.2015</v>
      </c>
      <c r="I441" s="16">
        <f>Время[[#This Row],[ПоНеделям]]-6</f>
        <v>42003</v>
      </c>
    </row>
    <row r="442" spans="1:9" x14ac:dyDescent="0.25">
      <c r="A442" s="16">
        <v>42010</v>
      </c>
      <c r="B442" s="2">
        <f t="shared" si="37"/>
        <v>2015</v>
      </c>
      <c r="C442" s="2">
        <f t="shared" si="40"/>
        <v>1</v>
      </c>
      <c r="D442" s="2">
        <f t="shared" si="41"/>
        <v>3</v>
      </c>
      <c r="E442" s="16">
        <f t="shared" si="36"/>
        <v>42009</v>
      </c>
      <c r="F442" s="16">
        <f>Время[[#This Row],[ПоНеделям]]+6</f>
        <v>42015</v>
      </c>
      <c r="G442" s="16">
        <f>Время[[#This Row],[ПоНеделям]]+7</f>
        <v>42016</v>
      </c>
      <c r="H442" s="16" t="str">
        <f>TEXT(DAY(Время[[#This Row],[ПоНеделям]]), "00")&amp;"-"&amp;TEXT(Время[[#This Row],[ПоНеделямПлюс]], "ДД.ММ.ГГГГ")</f>
        <v>05-11.01.2015</v>
      </c>
      <c r="I442" s="16">
        <f>Время[[#This Row],[ПоНеделям]]-6</f>
        <v>42003</v>
      </c>
    </row>
    <row r="443" spans="1:9" x14ac:dyDescent="0.25">
      <c r="A443" s="16">
        <v>42011</v>
      </c>
      <c r="B443" s="2">
        <f t="shared" si="37"/>
        <v>2015</v>
      </c>
      <c r="C443" s="2">
        <f t="shared" si="40"/>
        <v>1</v>
      </c>
      <c r="D443" s="2">
        <f t="shared" si="41"/>
        <v>4</v>
      </c>
      <c r="E443" s="16">
        <f t="shared" si="36"/>
        <v>42009</v>
      </c>
      <c r="F443" s="16">
        <f>Время[[#This Row],[ПоНеделям]]+6</f>
        <v>42015</v>
      </c>
      <c r="G443" s="16">
        <f>Время[[#This Row],[ПоНеделям]]+7</f>
        <v>42016</v>
      </c>
      <c r="H443" s="16" t="str">
        <f>TEXT(DAY(Время[[#This Row],[ПоНеделям]]), "00")&amp;"-"&amp;TEXT(Время[[#This Row],[ПоНеделямПлюс]], "ДД.ММ.ГГГГ")</f>
        <v>05-11.01.2015</v>
      </c>
      <c r="I443" s="16">
        <f>Время[[#This Row],[ПоНеделям]]-6</f>
        <v>42003</v>
      </c>
    </row>
    <row r="444" spans="1:9" x14ac:dyDescent="0.25">
      <c r="A444" s="16">
        <v>42012</v>
      </c>
      <c r="B444" s="2">
        <f t="shared" si="37"/>
        <v>2015</v>
      </c>
      <c r="C444" s="2">
        <f t="shared" si="40"/>
        <v>1</v>
      </c>
      <c r="D444" s="2">
        <f t="shared" si="41"/>
        <v>5</v>
      </c>
      <c r="E444" s="16">
        <f t="shared" si="36"/>
        <v>42009</v>
      </c>
      <c r="F444" s="16">
        <f>Время[[#This Row],[ПоНеделям]]+6</f>
        <v>42015</v>
      </c>
      <c r="G444" s="16">
        <f>Время[[#This Row],[ПоНеделям]]+7</f>
        <v>42016</v>
      </c>
      <c r="H444" s="16" t="str">
        <f>TEXT(DAY(Время[[#This Row],[ПоНеделям]]), "00")&amp;"-"&amp;TEXT(Время[[#This Row],[ПоНеделямПлюс]], "ДД.ММ.ГГГГ")</f>
        <v>05-11.01.2015</v>
      </c>
      <c r="I444" s="16">
        <f>Время[[#This Row],[ПоНеделям]]-6</f>
        <v>42003</v>
      </c>
    </row>
    <row r="445" spans="1:9" x14ac:dyDescent="0.25">
      <c r="A445" s="16">
        <v>42013</v>
      </c>
      <c r="B445" s="2">
        <f t="shared" si="37"/>
        <v>2015</v>
      </c>
      <c r="C445" s="2">
        <f t="shared" si="40"/>
        <v>1</v>
      </c>
      <c r="D445" s="2">
        <f t="shared" si="41"/>
        <v>6</v>
      </c>
      <c r="E445" s="16">
        <f t="shared" si="36"/>
        <v>42009</v>
      </c>
      <c r="F445" s="16">
        <f>Время[[#This Row],[ПоНеделям]]+6</f>
        <v>42015</v>
      </c>
      <c r="G445" s="16">
        <f>Время[[#This Row],[ПоНеделям]]+7</f>
        <v>42016</v>
      </c>
      <c r="H445" s="16" t="str">
        <f>TEXT(DAY(Время[[#This Row],[ПоНеделям]]), "00")&amp;"-"&amp;TEXT(Время[[#This Row],[ПоНеделямПлюс]], "ДД.ММ.ГГГГ")</f>
        <v>05-11.01.2015</v>
      </c>
      <c r="I445" s="16">
        <f>Время[[#This Row],[ПоНеделям]]-6</f>
        <v>42003</v>
      </c>
    </row>
    <row r="446" spans="1:9" x14ac:dyDescent="0.25">
      <c r="A446" s="16">
        <v>42014</v>
      </c>
      <c r="B446" s="2">
        <f t="shared" si="37"/>
        <v>2015</v>
      </c>
      <c r="C446" s="2">
        <f t="shared" si="40"/>
        <v>1</v>
      </c>
      <c r="D446" s="2">
        <f t="shared" si="41"/>
        <v>7</v>
      </c>
      <c r="E446" s="16">
        <f t="shared" si="36"/>
        <v>42009</v>
      </c>
      <c r="F446" s="16">
        <f>Время[[#This Row],[ПоНеделям]]+6</f>
        <v>42015</v>
      </c>
      <c r="G446" s="16">
        <f>Время[[#This Row],[ПоНеделям]]+7</f>
        <v>42016</v>
      </c>
      <c r="H446" s="16" t="str">
        <f>TEXT(DAY(Время[[#This Row],[ПоНеделям]]), "00")&amp;"-"&amp;TEXT(Время[[#This Row],[ПоНеделямПлюс]], "ДД.ММ.ГГГГ")</f>
        <v>05-11.01.2015</v>
      </c>
      <c r="I446" s="16">
        <f>Время[[#This Row],[ПоНеделям]]-6</f>
        <v>42003</v>
      </c>
    </row>
    <row r="447" spans="1:9" x14ac:dyDescent="0.25">
      <c r="A447" s="16">
        <v>42015</v>
      </c>
      <c r="B447" s="2">
        <f t="shared" si="37"/>
        <v>2015</v>
      </c>
      <c r="C447" s="2">
        <f t="shared" si="40"/>
        <v>1</v>
      </c>
      <c r="D447" s="2">
        <f t="shared" si="41"/>
        <v>1</v>
      </c>
      <c r="E447" s="16">
        <f t="shared" si="36"/>
        <v>42009</v>
      </c>
      <c r="F447" s="16">
        <f>Время[[#This Row],[ПоНеделям]]+6</f>
        <v>42015</v>
      </c>
      <c r="G447" s="16">
        <f>Время[[#This Row],[ПоНеделям]]+7</f>
        <v>42016</v>
      </c>
      <c r="H447" s="16" t="str">
        <f>TEXT(DAY(Время[[#This Row],[ПоНеделям]]), "00")&amp;"-"&amp;TEXT(Время[[#This Row],[ПоНеделямПлюс]], "ДД.ММ.ГГГГ")</f>
        <v>05-11.01.2015</v>
      </c>
      <c r="I447" s="16">
        <f>Время[[#This Row],[ПоНеделям]]-6</f>
        <v>42003</v>
      </c>
    </row>
    <row r="448" spans="1:9" x14ac:dyDescent="0.25">
      <c r="A448" s="16">
        <v>42016</v>
      </c>
      <c r="B448" s="2">
        <f t="shared" si="37"/>
        <v>2015</v>
      </c>
      <c r="C448" s="2">
        <f t="shared" si="40"/>
        <v>1</v>
      </c>
      <c r="D448" s="2">
        <f t="shared" si="41"/>
        <v>2</v>
      </c>
      <c r="E448" s="16">
        <f t="shared" si="36"/>
        <v>42016</v>
      </c>
      <c r="F448" s="16">
        <f>Время[[#This Row],[ПоНеделям]]+6</f>
        <v>42022</v>
      </c>
      <c r="G448" s="16">
        <f>Время[[#This Row],[ПоНеделям]]+7</f>
        <v>42023</v>
      </c>
      <c r="H448" s="16" t="str">
        <f>TEXT(DAY(Время[[#This Row],[ПоНеделям]]), "00")&amp;"-"&amp;TEXT(Время[[#This Row],[ПоНеделямПлюс]], "ДД.ММ.ГГГГ")</f>
        <v>12-18.01.2015</v>
      </c>
      <c r="I448" s="16">
        <f>Время[[#This Row],[ПоНеделям]]-6</f>
        <v>42010</v>
      </c>
    </row>
    <row r="449" spans="1:9" x14ac:dyDescent="0.25">
      <c r="A449" s="16">
        <v>42017</v>
      </c>
      <c r="B449" s="2">
        <f t="shared" si="37"/>
        <v>2015</v>
      </c>
      <c r="C449" s="2">
        <f t="shared" si="40"/>
        <v>1</v>
      </c>
      <c r="D449" s="2">
        <f t="shared" si="41"/>
        <v>3</v>
      </c>
      <c r="E449" s="16">
        <f t="shared" si="36"/>
        <v>42016</v>
      </c>
      <c r="F449" s="16">
        <f>Время[[#This Row],[ПоНеделям]]+6</f>
        <v>42022</v>
      </c>
      <c r="G449" s="16">
        <f>Время[[#This Row],[ПоНеделям]]+7</f>
        <v>42023</v>
      </c>
      <c r="H449" s="16" t="str">
        <f>TEXT(DAY(Время[[#This Row],[ПоНеделям]]), "00")&amp;"-"&amp;TEXT(Время[[#This Row],[ПоНеделямПлюс]], "ДД.ММ.ГГГГ")</f>
        <v>12-18.01.2015</v>
      </c>
      <c r="I449" s="16">
        <f>Время[[#This Row],[ПоНеделям]]-6</f>
        <v>42010</v>
      </c>
    </row>
    <row r="450" spans="1:9" x14ac:dyDescent="0.25">
      <c r="A450" s="16">
        <v>42018</v>
      </c>
      <c r="B450" s="2">
        <f t="shared" si="37"/>
        <v>2015</v>
      </c>
      <c r="C450" s="2">
        <f t="shared" si="40"/>
        <v>1</v>
      </c>
      <c r="D450" s="2">
        <f t="shared" si="41"/>
        <v>4</v>
      </c>
      <c r="E450" s="16">
        <f t="shared" ref="E450:E513" si="42">A450+(2-IF(D450=1,8,D450))</f>
        <v>42016</v>
      </c>
      <c r="F450" s="16">
        <f>Время[[#This Row],[ПоНеделям]]+6</f>
        <v>42022</v>
      </c>
      <c r="G450" s="16">
        <f>Время[[#This Row],[ПоНеделям]]+7</f>
        <v>42023</v>
      </c>
      <c r="H450" s="16" t="str">
        <f>TEXT(DAY(Время[[#This Row],[ПоНеделям]]), "00")&amp;"-"&amp;TEXT(Время[[#This Row],[ПоНеделямПлюс]], "ДД.ММ.ГГГГ")</f>
        <v>12-18.01.2015</v>
      </c>
      <c r="I450" s="16">
        <f>Время[[#This Row],[ПоНеделям]]-6</f>
        <v>42010</v>
      </c>
    </row>
    <row r="451" spans="1:9" x14ac:dyDescent="0.25">
      <c r="A451" s="16">
        <v>42019</v>
      </c>
      <c r="B451" s="2">
        <f t="shared" si="37"/>
        <v>2015</v>
      </c>
      <c r="C451" s="2">
        <f t="shared" si="40"/>
        <v>1</v>
      </c>
      <c r="D451" s="2">
        <f t="shared" si="41"/>
        <v>5</v>
      </c>
      <c r="E451" s="16">
        <f t="shared" si="42"/>
        <v>42016</v>
      </c>
      <c r="F451" s="16">
        <f>Время[[#This Row],[ПоНеделям]]+6</f>
        <v>42022</v>
      </c>
      <c r="G451" s="16">
        <f>Время[[#This Row],[ПоНеделям]]+7</f>
        <v>42023</v>
      </c>
      <c r="H451" s="16" t="str">
        <f>TEXT(DAY(Время[[#This Row],[ПоНеделям]]), "00")&amp;"-"&amp;TEXT(Время[[#This Row],[ПоНеделямПлюс]], "ДД.ММ.ГГГГ")</f>
        <v>12-18.01.2015</v>
      </c>
      <c r="I451" s="16">
        <f>Время[[#This Row],[ПоНеделям]]-6</f>
        <v>42010</v>
      </c>
    </row>
    <row r="452" spans="1:9" x14ac:dyDescent="0.25">
      <c r="A452" s="16">
        <v>42020</v>
      </c>
      <c r="B452" s="2">
        <f t="shared" si="37"/>
        <v>2015</v>
      </c>
      <c r="C452" s="2">
        <f t="shared" si="40"/>
        <v>1</v>
      </c>
      <c r="D452" s="2">
        <f t="shared" si="41"/>
        <v>6</v>
      </c>
      <c r="E452" s="16">
        <f t="shared" si="42"/>
        <v>42016</v>
      </c>
      <c r="F452" s="16">
        <f>Время[[#This Row],[ПоНеделям]]+6</f>
        <v>42022</v>
      </c>
      <c r="G452" s="16">
        <f>Время[[#This Row],[ПоНеделям]]+7</f>
        <v>42023</v>
      </c>
      <c r="H452" s="16" t="str">
        <f>TEXT(DAY(Время[[#This Row],[ПоНеделям]]), "00")&amp;"-"&amp;TEXT(Время[[#This Row],[ПоНеделямПлюс]], "ДД.ММ.ГГГГ")</f>
        <v>12-18.01.2015</v>
      </c>
      <c r="I452" s="16">
        <f>Время[[#This Row],[ПоНеделям]]-6</f>
        <v>42010</v>
      </c>
    </row>
    <row r="453" spans="1:9" x14ac:dyDescent="0.25">
      <c r="A453" s="16">
        <v>42021</v>
      </c>
      <c r="B453" s="2">
        <f t="shared" si="37"/>
        <v>2015</v>
      </c>
      <c r="C453" s="2">
        <f t="shared" si="40"/>
        <v>1</v>
      </c>
      <c r="D453" s="2">
        <f t="shared" si="41"/>
        <v>7</v>
      </c>
      <c r="E453" s="16">
        <f t="shared" si="42"/>
        <v>42016</v>
      </c>
      <c r="F453" s="16">
        <f>Время[[#This Row],[ПоНеделям]]+6</f>
        <v>42022</v>
      </c>
      <c r="G453" s="16">
        <f>Время[[#This Row],[ПоНеделям]]+7</f>
        <v>42023</v>
      </c>
      <c r="H453" s="16" t="str">
        <f>TEXT(DAY(Время[[#This Row],[ПоНеделям]]), "00")&amp;"-"&amp;TEXT(Время[[#This Row],[ПоНеделямПлюс]], "ДД.ММ.ГГГГ")</f>
        <v>12-18.01.2015</v>
      </c>
      <c r="I453" s="16">
        <f>Время[[#This Row],[ПоНеделям]]-6</f>
        <v>42010</v>
      </c>
    </row>
    <row r="454" spans="1:9" x14ac:dyDescent="0.25">
      <c r="A454" s="16">
        <v>42022</v>
      </c>
      <c r="B454" s="2">
        <f t="shared" si="37"/>
        <v>2015</v>
      </c>
      <c r="C454" s="2">
        <f t="shared" si="40"/>
        <v>1</v>
      </c>
      <c r="D454" s="2">
        <f t="shared" si="41"/>
        <v>1</v>
      </c>
      <c r="E454" s="16">
        <f t="shared" si="42"/>
        <v>42016</v>
      </c>
      <c r="F454" s="16">
        <f>Время[[#This Row],[ПоНеделям]]+6</f>
        <v>42022</v>
      </c>
      <c r="G454" s="16">
        <f>Время[[#This Row],[ПоНеделям]]+7</f>
        <v>42023</v>
      </c>
      <c r="H454" s="16" t="str">
        <f>TEXT(DAY(Время[[#This Row],[ПоНеделям]]), "00")&amp;"-"&amp;TEXT(Время[[#This Row],[ПоНеделямПлюс]], "ДД.ММ.ГГГГ")</f>
        <v>12-18.01.2015</v>
      </c>
      <c r="I454" s="16">
        <f>Время[[#This Row],[ПоНеделям]]-6</f>
        <v>42010</v>
      </c>
    </row>
    <row r="455" spans="1:9" x14ac:dyDescent="0.25">
      <c r="A455" s="16">
        <v>42023</v>
      </c>
      <c r="B455" s="2">
        <f t="shared" si="37"/>
        <v>2015</v>
      </c>
      <c r="C455" s="2">
        <f t="shared" si="40"/>
        <v>1</v>
      </c>
      <c r="D455" s="2">
        <f t="shared" si="41"/>
        <v>2</v>
      </c>
      <c r="E455" s="16">
        <f t="shared" si="42"/>
        <v>42023</v>
      </c>
      <c r="F455" s="16">
        <f>Время[[#This Row],[ПоНеделям]]+6</f>
        <v>42029</v>
      </c>
      <c r="G455" s="16">
        <f>Время[[#This Row],[ПоНеделям]]+7</f>
        <v>42030</v>
      </c>
      <c r="H455" s="16" t="str">
        <f>TEXT(DAY(Время[[#This Row],[ПоНеделям]]), "00")&amp;"-"&amp;TEXT(Время[[#This Row],[ПоНеделямПлюс]], "ДД.ММ.ГГГГ")</f>
        <v>19-25.01.2015</v>
      </c>
      <c r="I455" s="16">
        <f>Время[[#This Row],[ПоНеделям]]-6</f>
        <v>42017</v>
      </c>
    </row>
    <row r="456" spans="1:9" x14ac:dyDescent="0.25">
      <c r="A456" s="16">
        <v>42024</v>
      </c>
      <c r="B456" s="2">
        <f t="shared" si="37"/>
        <v>2015</v>
      </c>
      <c r="C456" s="2">
        <f t="shared" si="40"/>
        <v>1</v>
      </c>
      <c r="D456" s="2">
        <f t="shared" si="41"/>
        <v>3</v>
      </c>
      <c r="E456" s="16">
        <f t="shared" si="42"/>
        <v>42023</v>
      </c>
      <c r="F456" s="16">
        <f>Время[[#This Row],[ПоНеделям]]+6</f>
        <v>42029</v>
      </c>
      <c r="G456" s="16">
        <f>Время[[#This Row],[ПоНеделям]]+7</f>
        <v>42030</v>
      </c>
      <c r="H456" s="16" t="str">
        <f>TEXT(DAY(Время[[#This Row],[ПоНеделям]]), "00")&amp;"-"&amp;TEXT(Время[[#This Row],[ПоНеделямПлюс]], "ДД.ММ.ГГГГ")</f>
        <v>19-25.01.2015</v>
      </c>
      <c r="I456" s="16">
        <f>Время[[#This Row],[ПоНеделям]]-6</f>
        <v>42017</v>
      </c>
    </row>
    <row r="457" spans="1:9" x14ac:dyDescent="0.25">
      <c r="A457" s="16">
        <v>42025</v>
      </c>
      <c r="B457" s="2">
        <f t="shared" ref="B457:B520" si="43">YEAR(A457)</f>
        <v>2015</v>
      </c>
      <c r="C457" s="2">
        <f t="shared" si="40"/>
        <v>1</v>
      </c>
      <c r="D457" s="2">
        <f t="shared" si="41"/>
        <v>4</v>
      </c>
      <c r="E457" s="16">
        <f t="shared" si="42"/>
        <v>42023</v>
      </c>
      <c r="F457" s="16">
        <f>Время[[#This Row],[ПоНеделям]]+6</f>
        <v>42029</v>
      </c>
      <c r="G457" s="16">
        <f>Время[[#This Row],[ПоНеделям]]+7</f>
        <v>42030</v>
      </c>
      <c r="H457" s="16" t="str">
        <f>TEXT(DAY(Время[[#This Row],[ПоНеделям]]), "00")&amp;"-"&amp;TEXT(Время[[#This Row],[ПоНеделямПлюс]], "ДД.ММ.ГГГГ")</f>
        <v>19-25.01.2015</v>
      </c>
      <c r="I457" s="16">
        <f>Время[[#This Row],[ПоНеделям]]-6</f>
        <v>42017</v>
      </c>
    </row>
    <row r="458" spans="1:9" x14ac:dyDescent="0.25">
      <c r="A458" s="16">
        <v>42026</v>
      </c>
      <c r="B458" s="2">
        <f t="shared" si="43"/>
        <v>2015</v>
      </c>
      <c r="C458" s="2">
        <f t="shared" si="40"/>
        <v>1</v>
      </c>
      <c r="D458" s="2">
        <f t="shared" si="41"/>
        <v>5</v>
      </c>
      <c r="E458" s="16">
        <f t="shared" si="42"/>
        <v>42023</v>
      </c>
      <c r="F458" s="16">
        <f>Время[[#This Row],[ПоНеделям]]+6</f>
        <v>42029</v>
      </c>
      <c r="G458" s="16">
        <f>Время[[#This Row],[ПоНеделям]]+7</f>
        <v>42030</v>
      </c>
      <c r="H458" s="16" t="str">
        <f>TEXT(DAY(Время[[#This Row],[ПоНеделям]]), "00")&amp;"-"&amp;TEXT(Время[[#This Row],[ПоНеделямПлюс]], "ДД.ММ.ГГГГ")</f>
        <v>19-25.01.2015</v>
      </c>
      <c r="I458" s="16">
        <f>Время[[#This Row],[ПоНеделям]]-6</f>
        <v>42017</v>
      </c>
    </row>
    <row r="459" spans="1:9" x14ac:dyDescent="0.25">
      <c r="A459" s="16">
        <v>42027</v>
      </c>
      <c r="B459" s="2">
        <f t="shared" si="43"/>
        <v>2015</v>
      </c>
      <c r="C459" s="2">
        <f t="shared" si="40"/>
        <v>1</v>
      </c>
      <c r="D459" s="2">
        <f t="shared" si="41"/>
        <v>6</v>
      </c>
      <c r="E459" s="16">
        <f t="shared" si="42"/>
        <v>42023</v>
      </c>
      <c r="F459" s="16">
        <f>Время[[#This Row],[ПоНеделям]]+6</f>
        <v>42029</v>
      </c>
      <c r="G459" s="16">
        <f>Время[[#This Row],[ПоНеделям]]+7</f>
        <v>42030</v>
      </c>
      <c r="H459" s="16" t="str">
        <f>TEXT(DAY(Время[[#This Row],[ПоНеделям]]), "00")&amp;"-"&amp;TEXT(Время[[#This Row],[ПоНеделямПлюс]], "ДД.ММ.ГГГГ")</f>
        <v>19-25.01.2015</v>
      </c>
      <c r="I459" s="16">
        <f>Время[[#This Row],[ПоНеделям]]-6</f>
        <v>42017</v>
      </c>
    </row>
    <row r="460" spans="1:9" x14ac:dyDescent="0.25">
      <c r="A460" s="16">
        <v>42028</v>
      </c>
      <c r="B460" s="2">
        <f t="shared" si="43"/>
        <v>2015</v>
      </c>
      <c r="C460" s="2">
        <f t="shared" si="40"/>
        <v>1</v>
      </c>
      <c r="D460" s="2">
        <f t="shared" si="41"/>
        <v>7</v>
      </c>
      <c r="E460" s="16">
        <f t="shared" si="42"/>
        <v>42023</v>
      </c>
      <c r="F460" s="16">
        <f>Время[[#This Row],[ПоНеделям]]+6</f>
        <v>42029</v>
      </c>
      <c r="G460" s="16">
        <f>Время[[#This Row],[ПоНеделям]]+7</f>
        <v>42030</v>
      </c>
      <c r="H460" s="16" t="str">
        <f>TEXT(DAY(Время[[#This Row],[ПоНеделям]]), "00")&amp;"-"&amp;TEXT(Время[[#This Row],[ПоНеделямПлюс]], "ДД.ММ.ГГГГ")</f>
        <v>19-25.01.2015</v>
      </c>
      <c r="I460" s="16">
        <f>Время[[#This Row],[ПоНеделям]]-6</f>
        <v>42017</v>
      </c>
    </row>
    <row r="461" spans="1:9" x14ac:dyDescent="0.25">
      <c r="A461" s="16">
        <v>42029</v>
      </c>
      <c r="B461" s="2">
        <f t="shared" si="43"/>
        <v>2015</v>
      </c>
      <c r="C461" s="2">
        <f t="shared" si="40"/>
        <v>1</v>
      </c>
      <c r="D461" s="2">
        <f t="shared" si="41"/>
        <v>1</v>
      </c>
      <c r="E461" s="16">
        <f t="shared" si="42"/>
        <v>42023</v>
      </c>
      <c r="F461" s="16">
        <f>Время[[#This Row],[ПоНеделям]]+6</f>
        <v>42029</v>
      </c>
      <c r="G461" s="16">
        <f>Время[[#This Row],[ПоНеделям]]+7</f>
        <v>42030</v>
      </c>
      <c r="H461" s="16" t="str">
        <f>TEXT(DAY(Время[[#This Row],[ПоНеделям]]), "00")&amp;"-"&amp;TEXT(Время[[#This Row],[ПоНеделямПлюс]], "ДД.ММ.ГГГГ")</f>
        <v>19-25.01.2015</v>
      </c>
      <c r="I461" s="16">
        <f>Время[[#This Row],[ПоНеделям]]-6</f>
        <v>42017</v>
      </c>
    </row>
    <row r="462" spans="1:9" x14ac:dyDescent="0.25">
      <c r="A462" s="16">
        <v>42030</v>
      </c>
      <c r="B462" s="2">
        <f t="shared" si="43"/>
        <v>2015</v>
      </c>
      <c r="C462" s="2">
        <f t="shared" si="40"/>
        <v>1</v>
      </c>
      <c r="D462" s="2">
        <f t="shared" si="41"/>
        <v>2</v>
      </c>
      <c r="E462" s="16">
        <f t="shared" si="42"/>
        <v>42030</v>
      </c>
      <c r="F462" s="16">
        <f>Время[[#This Row],[ПоНеделям]]+6</f>
        <v>42036</v>
      </c>
      <c r="G462" s="16">
        <f>Время[[#This Row],[ПоНеделям]]+7</f>
        <v>42037</v>
      </c>
      <c r="H462" s="16" t="str">
        <f>TEXT(DAY(Время[[#This Row],[ПоНеделям]]), "00")&amp;"-"&amp;TEXT(Время[[#This Row],[ПоНеделямПлюс]], "ДД.ММ.ГГГГ")</f>
        <v>26-01.02.2015</v>
      </c>
      <c r="I462" s="16">
        <f>Время[[#This Row],[ПоНеделям]]-6</f>
        <v>42024</v>
      </c>
    </row>
    <row r="463" spans="1:9" x14ac:dyDescent="0.25">
      <c r="A463" s="16">
        <v>42031</v>
      </c>
      <c r="B463" s="2">
        <f t="shared" si="43"/>
        <v>2015</v>
      </c>
      <c r="C463" s="2">
        <f t="shared" si="40"/>
        <v>1</v>
      </c>
      <c r="D463" s="2">
        <f t="shared" si="41"/>
        <v>3</v>
      </c>
      <c r="E463" s="16">
        <f t="shared" si="42"/>
        <v>42030</v>
      </c>
      <c r="F463" s="16">
        <f>Время[[#This Row],[ПоНеделям]]+6</f>
        <v>42036</v>
      </c>
      <c r="G463" s="16">
        <f>Время[[#This Row],[ПоНеделям]]+7</f>
        <v>42037</v>
      </c>
      <c r="H463" s="16" t="str">
        <f>TEXT(DAY(Время[[#This Row],[ПоНеделям]]), "00")&amp;"-"&amp;TEXT(Время[[#This Row],[ПоНеделямПлюс]], "ДД.ММ.ГГГГ")</f>
        <v>26-01.02.2015</v>
      </c>
      <c r="I463" s="16">
        <f>Время[[#This Row],[ПоНеделям]]-6</f>
        <v>42024</v>
      </c>
    </row>
    <row r="464" spans="1:9" x14ac:dyDescent="0.25">
      <c r="A464" s="16">
        <v>42032</v>
      </c>
      <c r="B464" s="2">
        <f t="shared" si="43"/>
        <v>2015</v>
      </c>
      <c r="C464" s="2">
        <f t="shared" si="40"/>
        <v>1</v>
      </c>
      <c r="D464" s="2">
        <f t="shared" si="41"/>
        <v>4</v>
      </c>
      <c r="E464" s="16">
        <f t="shared" si="42"/>
        <v>42030</v>
      </c>
      <c r="F464" s="16">
        <f>Время[[#This Row],[ПоНеделям]]+6</f>
        <v>42036</v>
      </c>
      <c r="G464" s="16">
        <f>Время[[#This Row],[ПоНеделям]]+7</f>
        <v>42037</v>
      </c>
      <c r="H464" s="16" t="str">
        <f>TEXT(DAY(Время[[#This Row],[ПоНеделям]]), "00")&amp;"-"&amp;TEXT(Время[[#This Row],[ПоНеделямПлюс]], "ДД.ММ.ГГГГ")</f>
        <v>26-01.02.2015</v>
      </c>
      <c r="I464" s="16">
        <f>Время[[#This Row],[ПоНеделям]]-6</f>
        <v>42024</v>
      </c>
    </row>
    <row r="465" spans="1:9" x14ac:dyDescent="0.25">
      <c r="A465" s="16">
        <v>42033</v>
      </c>
      <c r="B465" s="2">
        <f t="shared" si="43"/>
        <v>2015</v>
      </c>
      <c r="C465" s="2">
        <f t="shared" si="40"/>
        <v>1</v>
      </c>
      <c r="D465" s="2">
        <f t="shared" si="41"/>
        <v>5</v>
      </c>
      <c r="E465" s="16">
        <f t="shared" si="42"/>
        <v>42030</v>
      </c>
      <c r="F465" s="16">
        <f>Время[[#This Row],[ПоНеделям]]+6</f>
        <v>42036</v>
      </c>
      <c r="G465" s="16">
        <f>Время[[#This Row],[ПоНеделям]]+7</f>
        <v>42037</v>
      </c>
      <c r="H465" s="16" t="str">
        <f>TEXT(DAY(Время[[#This Row],[ПоНеделям]]), "00")&amp;"-"&amp;TEXT(Время[[#This Row],[ПоНеделямПлюс]], "ДД.ММ.ГГГГ")</f>
        <v>26-01.02.2015</v>
      </c>
      <c r="I465" s="16">
        <f>Время[[#This Row],[ПоНеделям]]-6</f>
        <v>42024</v>
      </c>
    </row>
    <row r="466" spans="1:9" x14ac:dyDescent="0.25">
      <c r="A466" s="16">
        <v>42034</v>
      </c>
      <c r="B466" s="2">
        <f t="shared" si="43"/>
        <v>2015</v>
      </c>
      <c r="C466" s="2">
        <f t="shared" si="40"/>
        <v>1</v>
      </c>
      <c r="D466" s="2">
        <f t="shared" si="41"/>
        <v>6</v>
      </c>
      <c r="E466" s="16">
        <f t="shared" si="42"/>
        <v>42030</v>
      </c>
      <c r="F466" s="16">
        <f>Время[[#This Row],[ПоНеделям]]+6</f>
        <v>42036</v>
      </c>
      <c r="G466" s="16">
        <f>Время[[#This Row],[ПоНеделям]]+7</f>
        <v>42037</v>
      </c>
      <c r="H466" s="16" t="str">
        <f>TEXT(DAY(Время[[#This Row],[ПоНеделям]]), "00")&amp;"-"&amp;TEXT(Время[[#This Row],[ПоНеделямПлюс]], "ДД.ММ.ГГГГ")</f>
        <v>26-01.02.2015</v>
      </c>
      <c r="I466" s="16">
        <f>Время[[#This Row],[ПоНеделям]]-6</f>
        <v>42024</v>
      </c>
    </row>
    <row r="467" spans="1:9" x14ac:dyDescent="0.25">
      <c r="A467" s="16">
        <v>42035</v>
      </c>
      <c r="B467" s="2">
        <f t="shared" si="43"/>
        <v>2015</v>
      </c>
      <c r="C467" s="2">
        <f t="shared" si="40"/>
        <v>1</v>
      </c>
      <c r="D467" s="2">
        <f t="shared" si="41"/>
        <v>7</v>
      </c>
      <c r="E467" s="16">
        <f t="shared" si="42"/>
        <v>42030</v>
      </c>
      <c r="F467" s="16">
        <f>Время[[#This Row],[ПоНеделям]]+6</f>
        <v>42036</v>
      </c>
      <c r="G467" s="16">
        <f>Время[[#This Row],[ПоНеделям]]+7</f>
        <v>42037</v>
      </c>
      <c r="H467" s="16" t="str">
        <f>TEXT(DAY(Время[[#This Row],[ПоНеделям]]), "00")&amp;"-"&amp;TEXT(Время[[#This Row],[ПоНеделямПлюс]], "ДД.ММ.ГГГГ")</f>
        <v>26-01.02.2015</v>
      </c>
      <c r="I467" s="16">
        <f>Время[[#This Row],[ПоНеделям]]-6</f>
        <v>42024</v>
      </c>
    </row>
    <row r="468" spans="1:9" x14ac:dyDescent="0.25">
      <c r="A468" s="16">
        <v>42036</v>
      </c>
      <c r="B468" s="2">
        <f t="shared" si="43"/>
        <v>2015</v>
      </c>
      <c r="C468" s="2">
        <f t="shared" ref="C468:C524" si="44">MONTH(A468)</f>
        <v>2</v>
      </c>
      <c r="D468" s="2">
        <f t="shared" ref="D468:D524" si="45">WEEKDAY(A468)</f>
        <v>1</v>
      </c>
      <c r="E468" s="16">
        <f t="shared" si="42"/>
        <v>42030</v>
      </c>
      <c r="F468" s="16">
        <f>Время[[#This Row],[ПоНеделям]]+6</f>
        <v>42036</v>
      </c>
      <c r="G468" s="16">
        <f>Время[[#This Row],[ПоНеделям]]+7</f>
        <v>42037</v>
      </c>
      <c r="H468" s="16" t="str">
        <f>TEXT(DAY(Время[[#This Row],[ПоНеделям]]), "00")&amp;"-"&amp;TEXT(Время[[#This Row],[ПоНеделямПлюс]], "ДД.ММ.ГГГГ")</f>
        <v>26-01.02.2015</v>
      </c>
      <c r="I468" s="16">
        <f>Время[[#This Row],[ПоНеделям]]-6</f>
        <v>42024</v>
      </c>
    </row>
    <row r="469" spans="1:9" x14ac:dyDescent="0.25">
      <c r="A469" s="16">
        <v>42037</v>
      </c>
      <c r="B469" s="2">
        <f t="shared" si="43"/>
        <v>2015</v>
      </c>
      <c r="C469" s="2">
        <f t="shared" si="44"/>
        <v>2</v>
      </c>
      <c r="D469" s="2">
        <f t="shared" si="45"/>
        <v>2</v>
      </c>
      <c r="E469" s="16">
        <f t="shared" si="42"/>
        <v>42037</v>
      </c>
      <c r="F469" s="16">
        <f>Время[[#This Row],[ПоНеделям]]+6</f>
        <v>42043</v>
      </c>
      <c r="G469" s="16">
        <f>Время[[#This Row],[ПоНеделям]]+7</f>
        <v>42044</v>
      </c>
      <c r="H469" s="16" t="str">
        <f>TEXT(DAY(Время[[#This Row],[ПоНеделям]]), "00")&amp;"-"&amp;TEXT(Время[[#This Row],[ПоНеделямПлюс]], "ДД.ММ.ГГГГ")</f>
        <v>02-08.02.2015</v>
      </c>
      <c r="I469" s="16">
        <f>Время[[#This Row],[ПоНеделям]]-6</f>
        <v>42031</v>
      </c>
    </row>
    <row r="470" spans="1:9" x14ac:dyDescent="0.25">
      <c r="A470" s="16">
        <v>42038</v>
      </c>
      <c r="B470" s="2">
        <f t="shared" si="43"/>
        <v>2015</v>
      </c>
      <c r="C470" s="2">
        <f t="shared" si="44"/>
        <v>2</v>
      </c>
      <c r="D470" s="2">
        <f t="shared" si="45"/>
        <v>3</v>
      </c>
      <c r="E470" s="16">
        <f t="shared" si="42"/>
        <v>42037</v>
      </c>
      <c r="F470" s="16">
        <f>Время[[#This Row],[ПоНеделям]]+6</f>
        <v>42043</v>
      </c>
      <c r="G470" s="16">
        <f>Время[[#This Row],[ПоНеделям]]+7</f>
        <v>42044</v>
      </c>
      <c r="H470" s="16" t="str">
        <f>TEXT(DAY(Время[[#This Row],[ПоНеделям]]), "00")&amp;"-"&amp;TEXT(Время[[#This Row],[ПоНеделямПлюс]], "ДД.ММ.ГГГГ")</f>
        <v>02-08.02.2015</v>
      </c>
      <c r="I470" s="16">
        <f>Время[[#This Row],[ПоНеделям]]-6</f>
        <v>42031</v>
      </c>
    </row>
    <row r="471" spans="1:9" x14ac:dyDescent="0.25">
      <c r="A471" s="16">
        <v>42039</v>
      </c>
      <c r="B471" s="2">
        <f t="shared" si="43"/>
        <v>2015</v>
      </c>
      <c r="C471" s="2">
        <f t="shared" si="44"/>
        <v>2</v>
      </c>
      <c r="D471" s="2">
        <f t="shared" si="45"/>
        <v>4</v>
      </c>
      <c r="E471" s="16">
        <f t="shared" si="42"/>
        <v>42037</v>
      </c>
      <c r="F471" s="16">
        <f>Время[[#This Row],[ПоНеделям]]+6</f>
        <v>42043</v>
      </c>
      <c r="G471" s="16">
        <f>Время[[#This Row],[ПоНеделям]]+7</f>
        <v>42044</v>
      </c>
      <c r="H471" s="16" t="str">
        <f>TEXT(DAY(Время[[#This Row],[ПоНеделям]]), "00")&amp;"-"&amp;TEXT(Время[[#This Row],[ПоНеделямПлюс]], "ДД.ММ.ГГГГ")</f>
        <v>02-08.02.2015</v>
      </c>
      <c r="I471" s="16">
        <f>Время[[#This Row],[ПоНеделям]]-6</f>
        <v>42031</v>
      </c>
    </row>
    <row r="472" spans="1:9" x14ac:dyDescent="0.25">
      <c r="A472" s="16">
        <v>42040</v>
      </c>
      <c r="B472" s="2">
        <f t="shared" si="43"/>
        <v>2015</v>
      </c>
      <c r="C472" s="2">
        <f t="shared" si="44"/>
        <v>2</v>
      </c>
      <c r="D472" s="2">
        <f t="shared" si="45"/>
        <v>5</v>
      </c>
      <c r="E472" s="16">
        <f t="shared" si="42"/>
        <v>42037</v>
      </c>
      <c r="F472" s="16">
        <f>Время[[#This Row],[ПоНеделям]]+6</f>
        <v>42043</v>
      </c>
      <c r="G472" s="16">
        <f>Время[[#This Row],[ПоНеделям]]+7</f>
        <v>42044</v>
      </c>
      <c r="H472" s="16" t="str">
        <f>TEXT(DAY(Время[[#This Row],[ПоНеделям]]), "00")&amp;"-"&amp;TEXT(Время[[#This Row],[ПоНеделямПлюс]], "ДД.ММ.ГГГГ")</f>
        <v>02-08.02.2015</v>
      </c>
      <c r="I472" s="16">
        <f>Время[[#This Row],[ПоНеделям]]-6</f>
        <v>42031</v>
      </c>
    </row>
    <row r="473" spans="1:9" x14ac:dyDescent="0.25">
      <c r="A473" s="16">
        <v>42041</v>
      </c>
      <c r="B473" s="2">
        <f t="shared" si="43"/>
        <v>2015</v>
      </c>
      <c r="C473" s="2">
        <f t="shared" si="44"/>
        <v>2</v>
      </c>
      <c r="D473" s="2">
        <f t="shared" si="45"/>
        <v>6</v>
      </c>
      <c r="E473" s="16">
        <f t="shared" si="42"/>
        <v>42037</v>
      </c>
      <c r="F473" s="16">
        <f>Время[[#This Row],[ПоНеделям]]+6</f>
        <v>42043</v>
      </c>
      <c r="G473" s="16">
        <f>Время[[#This Row],[ПоНеделям]]+7</f>
        <v>42044</v>
      </c>
      <c r="H473" s="16" t="str">
        <f>TEXT(DAY(Время[[#This Row],[ПоНеделям]]), "00")&amp;"-"&amp;TEXT(Время[[#This Row],[ПоНеделямПлюс]], "ДД.ММ.ГГГГ")</f>
        <v>02-08.02.2015</v>
      </c>
      <c r="I473" s="16">
        <f>Время[[#This Row],[ПоНеделям]]-6</f>
        <v>42031</v>
      </c>
    </row>
    <row r="474" spans="1:9" x14ac:dyDescent="0.25">
      <c r="A474" s="16">
        <v>42042</v>
      </c>
      <c r="B474" s="2">
        <f t="shared" si="43"/>
        <v>2015</v>
      </c>
      <c r="C474" s="2">
        <f t="shared" si="44"/>
        <v>2</v>
      </c>
      <c r="D474" s="2">
        <f t="shared" si="45"/>
        <v>7</v>
      </c>
      <c r="E474" s="16">
        <f t="shared" si="42"/>
        <v>42037</v>
      </c>
      <c r="F474" s="16">
        <f>Время[[#This Row],[ПоНеделям]]+6</f>
        <v>42043</v>
      </c>
      <c r="G474" s="16">
        <f>Время[[#This Row],[ПоНеделям]]+7</f>
        <v>42044</v>
      </c>
      <c r="H474" s="16" t="str">
        <f>TEXT(DAY(Время[[#This Row],[ПоНеделям]]), "00")&amp;"-"&amp;TEXT(Время[[#This Row],[ПоНеделямПлюс]], "ДД.ММ.ГГГГ")</f>
        <v>02-08.02.2015</v>
      </c>
      <c r="I474" s="16">
        <f>Время[[#This Row],[ПоНеделям]]-6</f>
        <v>42031</v>
      </c>
    </row>
    <row r="475" spans="1:9" x14ac:dyDescent="0.25">
      <c r="A475" s="16">
        <v>42043</v>
      </c>
      <c r="B475" s="2">
        <f t="shared" si="43"/>
        <v>2015</v>
      </c>
      <c r="C475" s="2">
        <f t="shared" si="44"/>
        <v>2</v>
      </c>
      <c r="D475" s="2">
        <f t="shared" si="45"/>
        <v>1</v>
      </c>
      <c r="E475" s="16">
        <f t="shared" si="42"/>
        <v>42037</v>
      </c>
      <c r="F475" s="16">
        <f>Время[[#This Row],[ПоНеделям]]+6</f>
        <v>42043</v>
      </c>
      <c r="G475" s="16">
        <f>Время[[#This Row],[ПоНеделям]]+7</f>
        <v>42044</v>
      </c>
      <c r="H475" s="16" t="str">
        <f>TEXT(DAY(Время[[#This Row],[ПоНеделям]]), "00")&amp;"-"&amp;TEXT(Время[[#This Row],[ПоНеделямПлюс]], "ДД.ММ.ГГГГ")</f>
        <v>02-08.02.2015</v>
      </c>
      <c r="I475" s="16">
        <f>Время[[#This Row],[ПоНеделям]]-6</f>
        <v>42031</v>
      </c>
    </row>
    <row r="476" spans="1:9" x14ac:dyDescent="0.25">
      <c r="A476" s="16">
        <v>42044</v>
      </c>
      <c r="B476" s="2">
        <f t="shared" si="43"/>
        <v>2015</v>
      </c>
      <c r="C476" s="2">
        <f t="shared" si="44"/>
        <v>2</v>
      </c>
      <c r="D476" s="2">
        <f t="shared" si="45"/>
        <v>2</v>
      </c>
      <c r="E476" s="16">
        <f t="shared" si="42"/>
        <v>42044</v>
      </c>
      <c r="F476" s="16">
        <f>Время[[#This Row],[ПоНеделям]]+6</f>
        <v>42050</v>
      </c>
      <c r="G476" s="16">
        <f>Время[[#This Row],[ПоНеделям]]+7</f>
        <v>42051</v>
      </c>
      <c r="H476" s="16" t="str">
        <f>TEXT(DAY(Время[[#This Row],[ПоНеделям]]), "00")&amp;"-"&amp;TEXT(Время[[#This Row],[ПоНеделямПлюс]], "ДД.ММ.ГГГГ")</f>
        <v>09-15.02.2015</v>
      </c>
      <c r="I476" s="16">
        <f>Время[[#This Row],[ПоНеделям]]-6</f>
        <v>42038</v>
      </c>
    </row>
    <row r="477" spans="1:9" x14ac:dyDescent="0.25">
      <c r="A477" s="16">
        <v>42045</v>
      </c>
      <c r="B477" s="2">
        <f t="shared" si="43"/>
        <v>2015</v>
      </c>
      <c r="C477" s="2">
        <f t="shared" si="44"/>
        <v>2</v>
      </c>
      <c r="D477" s="2">
        <f t="shared" si="45"/>
        <v>3</v>
      </c>
      <c r="E477" s="16">
        <f t="shared" si="42"/>
        <v>42044</v>
      </c>
      <c r="F477" s="16">
        <f>Время[[#This Row],[ПоНеделям]]+6</f>
        <v>42050</v>
      </c>
      <c r="G477" s="16">
        <f>Время[[#This Row],[ПоНеделям]]+7</f>
        <v>42051</v>
      </c>
      <c r="H477" s="16" t="str">
        <f>TEXT(DAY(Время[[#This Row],[ПоНеделям]]), "00")&amp;"-"&amp;TEXT(Время[[#This Row],[ПоНеделямПлюс]], "ДД.ММ.ГГГГ")</f>
        <v>09-15.02.2015</v>
      </c>
      <c r="I477" s="16">
        <f>Время[[#This Row],[ПоНеделям]]-6</f>
        <v>42038</v>
      </c>
    </row>
    <row r="478" spans="1:9" x14ac:dyDescent="0.25">
      <c r="A478" s="16">
        <v>42046</v>
      </c>
      <c r="B478" s="2">
        <f t="shared" si="43"/>
        <v>2015</v>
      </c>
      <c r="C478" s="2">
        <f t="shared" si="44"/>
        <v>2</v>
      </c>
      <c r="D478" s="2">
        <f t="shared" si="45"/>
        <v>4</v>
      </c>
      <c r="E478" s="16">
        <f t="shared" si="42"/>
        <v>42044</v>
      </c>
      <c r="F478" s="16">
        <f>Время[[#This Row],[ПоНеделям]]+6</f>
        <v>42050</v>
      </c>
      <c r="G478" s="16">
        <f>Время[[#This Row],[ПоНеделям]]+7</f>
        <v>42051</v>
      </c>
      <c r="H478" s="16" t="str">
        <f>TEXT(DAY(Время[[#This Row],[ПоНеделям]]), "00")&amp;"-"&amp;TEXT(Время[[#This Row],[ПоНеделямПлюс]], "ДД.ММ.ГГГГ")</f>
        <v>09-15.02.2015</v>
      </c>
      <c r="I478" s="16">
        <f>Время[[#This Row],[ПоНеделям]]-6</f>
        <v>42038</v>
      </c>
    </row>
    <row r="479" spans="1:9" x14ac:dyDescent="0.25">
      <c r="A479" s="16">
        <v>42047</v>
      </c>
      <c r="B479" s="2">
        <f t="shared" si="43"/>
        <v>2015</v>
      </c>
      <c r="C479" s="2">
        <f t="shared" si="44"/>
        <v>2</v>
      </c>
      <c r="D479" s="2">
        <f t="shared" si="45"/>
        <v>5</v>
      </c>
      <c r="E479" s="16">
        <f t="shared" si="42"/>
        <v>42044</v>
      </c>
      <c r="F479" s="16">
        <f>Время[[#This Row],[ПоНеделям]]+6</f>
        <v>42050</v>
      </c>
      <c r="G479" s="16">
        <f>Время[[#This Row],[ПоНеделям]]+7</f>
        <v>42051</v>
      </c>
      <c r="H479" s="16" t="str">
        <f>TEXT(DAY(Время[[#This Row],[ПоНеделям]]), "00")&amp;"-"&amp;TEXT(Время[[#This Row],[ПоНеделямПлюс]], "ДД.ММ.ГГГГ")</f>
        <v>09-15.02.2015</v>
      </c>
      <c r="I479" s="16">
        <f>Время[[#This Row],[ПоНеделям]]-6</f>
        <v>42038</v>
      </c>
    </row>
    <row r="480" spans="1:9" x14ac:dyDescent="0.25">
      <c r="A480" s="16">
        <v>42048</v>
      </c>
      <c r="B480" s="2">
        <f t="shared" si="43"/>
        <v>2015</v>
      </c>
      <c r="C480" s="2">
        <f t="shared" si="44"/>
        <v>2</v>
      </c>
      <c r="D480" s="2">
        <f t="shared" si="45"/>
        <v>6</v>
      </c>
      <c r="E480" s="16">
        <f t="shared" si="42"/>
        <v>42044</v>
      </c>
      <c r="F480" s="16">
        <f>Время[[#This Row],[ПоНеделям]]+6</f>
        <v>42050</v>
      </c>
      <c r="G480" s="16">
        <f>Время[[#This Row],[ПоНеделям]]+7</f>
        <v>42051</v>
      </c>
      <c r="H480" s="16" t="str">
        <f>TEXT(DAY(Время[[#This Row],[ПоНеделям]]), "00")&amp;"-"&amp;TEXT(Время[[#This Row],[ПоНеделямПлюс]], "ДД.ММ.ГГГГ")</f>
        <v>09-15.02.2015</v>
      </c>
      <c r="I480" s="16">
        <f>Время[[#This Row],[ПоНеделям]]-6</f>
        <v>42038</v>
      </c>
    </row>
    <row r="481" spans="1:9" x14ac:dyDescent="0.25">
      <c r="A481" s="16">
        <v>42049</v>
      </c>
      <c r="B481" s="2">
        <f t="shared" si="43"/>
        <v>2015</v>
      </c>
      <c r="C481" s="2">
        <f t="shared" si="44"/>
        <v>2</v>
      </c>
      <c r="D481" s="2">
        <f t="shared" si="45"/>
        <v>7</v>
      </c>
      <c r="E481" s="16">
        <f t="shared" si="42"/>
        <v>42044</v>
      </c>
      <c r="F481" s="16">
        <f>Время[[#This Row],[ПоНеделям]]+6</f>
        <v>42050</v>
      </c>
      <c r="G481" s="16">
        <f>Время[[#This Row],[ПоНеделям]]+7</f>
        <v>42051</v>
      </c>
      <c r="H481" s="16" t="str">
        <f>TEXT(DAY(Время[[#This Row],[ПоНеделям]]), "00")&amp;"-"&amp;TEXT(Время[[#This Row],[ПоНеделямПлюс]], "ДД.ММ.ГГГГ")</f>
        <v>09-15.02.2015</v>
      </c>
      <c r="I481" s="16">
        <f>Время[[#This Row],[ПоНеделям]]-6</f>
        <v>42038</v>
      </c>
    </row>
    <row r="482" spans="1:9" x14ac:dyDescent="0.25">
      <c r="A482" s="16">
        <v>42050</v>
      </c>
      <c r="B482" s="2">
        <f t="shared" si="43"/>
        <v>2015</v>
      </c>
      <c r="C482" s="2">
        <f t="shared" si="44"/>
        <v>2</v>
      </c>
      <c r="D482" s="2">
        <f t="shared" si="45"/>
        <v>1</v>
      </c>
      <c r="E482" s="16">
        <f t="shared" si="42"/>
        <v>42044</v>
      </c>
      <c r="F482" s="16">
        <f>Время[[#This Row],[ПоНеделям]]+6</f>
        <v>42050</v>
      </c>
      <c r="G482" s="16">
        <f>Время[[#This Row],[ПоНеделям]]+7</f>
        <v>42051</v>
      </c>
      <c r="H482" s="16" t="str">
        <f>TEXT(DAY(Время[[#This Row],[ПоНеделям]]), "00")&amp;"-"&amp;TEXT(Время[[#This Row],[ПоНеделямПлюс]], "ДД.ММ.ГГГГ")</f>
        <v>09-15.02.2015</v>
      </c>
      <c r="I482" s="16">
        <f>Время[[#This Row],[ПоНеделям]]-6</f>
        <v>42038</v>
      </c>
    </row>
    <row r="483" spans="1:9" x14ac:dyDescent="0.25">
      <c r="A483" s="16">
        <v>42051</v>
      </c>
      <c r="B483" s="2">
        <f t="shared" si="43"/>
        <v>2015</v>
      </c>
      <c r="C483" s="2">
        <f t="shared" si="44"/>
        <v>2</v>
      </c>
      <c r="D483" s="2">
        <f t="shared" si="45"/>
        <v>2</v>
      </c>
      <c r="E483" s="16">
        <f t="shared" si="42"/>
        <v>42051</v>
      </c>
      <c r="F483" s="16">
        <f>Время[[#This Row],[ПоНеделям]]+6</f>
        <v>42057</v>
      </c>
      <c r="G483" s="16">
        <f>Время[[#This Row],[ПоНеделям]]+7</f>
        <v>42058</v>
      </c>
      <c r="H483" s="16" t="str">
        <f>TEXT(DAY(Время[[#This Row],[ПоНеделям]]), "00")&amp;"-"&amp;TEXT(Время[[#This Row],[ПоНеделямПлюс]], "ДД.ММ.ГГГГ")</f>
        <v>16-22.02.2015</v>
      </c>
      <c r="I483" s="16">
        <f>Время[[#This Row],[ПоНеделям]]-6</f>
        <v>42045</v>
      </c>
    </row>
    <row r="484" spans="1:9" x14ac:dyDescent="0.25">
      <c r="A484" s="16">
        <v>42052</v>
      </c>
      <c r="B484" s="2">
        <f t="shared" si="43"/>
        <v>2015</v>
      </c>
      <c r="C484" s="2">
        <f t="shared" si="44"/>
        <v>2</v>
      </c>
      <c r="D484" s="2">
        <f t="shared" si="45"/>
        <v>3</v>
      </c>
      <c r="E484" s="16">
        <f t="shared" si="42"/>
        <v>42051</v>
      </c>
      <c r="F484" s="16">
        <f>Время[[#This Row],[ПоНеделям]]+6</f>
        <v>42057</v>
      </c>
      <c r="G484" s="16">
        <f>Время[[#This Row],[ПоНеделям]]+7</f>
        <v>42058</v>
      </c>
      <c r="H484" s="16" t="str">
        <f>TEXT(DAY(Время[[#This Row],[ПоНеделям]]), "00")&amp;"-"&amp;TEXT(Время[[#This Row],[ПоНеделямПлюс]], "ДД.ММ.ГГГГ")</f>
        <v>16-22.02.2015</v>
      </c>
      <c r="I484" s="16">
        <f>Время[[#This Row],[ПоНеделям]]-6</f>
        <v>42045</v>
      </c>
    </row>
    <row r="485" spans="1:9" x14ac:dyDescent="0.25">
      <c r="A485" s="16">
        <v>42053</v>
      </c>
      <c r="B485" s="2">
        <f t="shared" si="43"/>
        <v>2015</v>
      </c>
      <c r="C485" s="2">
        <f t="shared" si="44"/>
        <v>2</v>
      </c>
      <c r="D485" s="2">
        <f t="shared" si="45"/>
        <v>4</v>
      </c>
      <c r="E485" s="16">
        <f t="shared" si="42"/>
        <v>42051</v>
      </c>
      <c r="F485" s="16">
        <f>Время[[#This Row],[ПоНеделям]]+6</f>
        <v>42057</v>
      </c>
      <c r="G485" s="16">
        <f>Время[[#This Row],[ПоНеделям]]+7</f>
        <v>42058</v>
      </c>
      <c r="H485" s="16" t="str">
        <f>TEXT(DAY(Время[[#This Row],[ПоНеделям]]), "00")&amp;"-"&amp;TEXT(Время[[#This Row],[ПоНеделямПлюс]], "ДД.ММ.ГГГГ")</f>
        <v>16-22.02.2015</v>
      </c>
      <c r="I485" s="16">
        <f>Время[[#This Row],[ПоНеделям]]-6</f>
        <v>42045</v>
      </c>
    </row>
    <row r="486" spans="1:9" x14ac:dyDescent="0.25">
      <c r="A486" s="16">
        <v>42054</v>
      </c>
      <c r="B486" s="2">
        <f t="shared" si="43"/>
        <v>2015</v>
      </c>
      <c r="C486" s="2">
        <f t="shared" si="44"/>
        <v>2</v>
      </c>
      <c r="D486" s="2">
        <f t="shared" si="45"/>
        <v>5</v>
      </c>
      <c r="E486" s="16">
        <f t="shared" si="42"/>
        <v>42051</v>
      </c>
      <c r="F486" s="16">
        <f>Время[[#This Row],[ПоНеделям]]+6</f>
        <v>42057</v>
      </c>
      <c r="G486" s="16">
        <f>Время[[#This Row],[ПоНеделям]]+7</f>
        <v>42058</v>
      </c>
      <c r="H486" s="16" t="str">
        <f>TEXT(DAY(Время[[#This Row],[ПоНеделям]]), "00")&amp;"-"&amp;TEXT(Время[[#This Row],[ПоНеделямПлюс]], "ДД.ММ.ГГГГ")</f>
        <v>16-22.02.2015</v>
      </c>
      <c r="I486" s="16">
        <f>Время[[#This Row],[ПоНеделям]]-6</f>
        <v>42045</v>
      </c>
    </row>
    <row r="487" spans="1:9" x14ac:dyDescent="0.25">
      <c r="A487" s="16">
        <v>42055</v>
      </c>
      <c r="B487" s="2">
        <f t="shared" si="43"/>
        <v>2015</v>
      </c>
      <c r="C487" s="2">
        <f t="shared" si="44"/>
        <v>2</v>
      </c>
      <c r="D487" s="2">
        <f t="shared" si="45"/>
        <v>6</v>
      </c>
      <c r="E487" s="16">
        <f t="shared" si="42"/>
        <v>42051</v>
      </c>
      <c r="F487" s="16">
        <f>Время[[#This Row],[ПоНеделям]]+6</f>
        <v>42057</v>
      </c>
      <c r="G487" s="16">
        <f>Время[[#This Row],[ПоНеделям]]+7</f>
        <v>42058</v>
      </c>
      <c r="H487" s="16" t="str">
        <f>TEXT(DAY(Время[[#This Row],[ПоНеделям]]), "00")&amp;"-"&amp;TEXT(Время[[#This Row],[ПоНеделямПлюс]], "ДД.ММ.ГГГГ")</f>
        <v>16-22.02.2015</v>
      </c>
      <c r="I487" s="16">
        <f>Время[[#This Row],[ПоНеделям]]-6</f>
        <v>42045</v>
      </c>
    </row>
    <row r="488" spans="1:9" x14ac:dyDescent="0.25">
      <c r="A488" s="16">
        <v>42056</v>
      </c>
      <c r="B488" s="2">
        <f t="shared" si="43"/>
        <v>2015</v>
      </c>
      <c r="C488" s="2">
        <f t="shared" si="44"/>
        <v>2</v>
      </c>
      <c r="D488" s="2">
        <f t="shared" si="45"/>
        <v>7</v>
      </c>
      <c r="E488" s="16">
        <f t="shared" si="42"/>
        <v>42051</v>
      </c>
      <c r="F488" s="16">
        <f>Время[[#This Row],[ПоНеделям]]+6</f>
        <v>42057</v>
      </c>
      <c r="G488" s="16">
        <f>Время[[#This Row],[ПоНеделям]]+7</f>
        <v>42058</v>
      </c>
      <c r="H488" s="16" t="str">
        <f>TEXT(DAY(Время[[#This Row],[ПоНеделям]]), "00")&amp;"-"&amp;TEXT(Время[[#This Row],[ПоНеделямПлюс]], "ДД.ММ.ГГГГ")</f>
        <v>16-22.02.2015</v>
      </c>
      <c r="I488" s="16">
        <f>Время[[#This Row],[ПоНеделям]]-6</f>
        <v>42045</v>
      </c>
    </row>
    <row r="489" spans="1:9" x14ac:dyDescent="0.25">
      <c r="A489" s="16">
        <v>42057</v>
      </c>
      <c r="B489" s="2">
        <f t="shared" si="43"/>
        <v>2015</v>
      </c>
      <c r="C489" s="2">
        <f t="shared" si="44"/>
        <v>2</v>
      </c>
      <c r="D489" s="2">
        <f t="shared" si="45"/>
        <v>1</v>
      </c>
      <c r="E489" s="16">
        <f t="shared" si="42"/>
        <v>42051</v>
      </c>
      <c r="F489" s="16">
        <f>Время[[#This Row],[ПоНеделям]]+6</f>
        <v>42057</v>
      </c>
      <c r="G489" s="16">
        <f>Время[[#This Row],[ПоНеделям]]+7</f>
        <v>42058</v>
      </c>
      <c r="H489" s="16" t="str">
        <f>TEXT(DAY(Время[[#This Row],[ПоНеделям]]), "00")&amp;"-"&amp;TEXT(Время[[#This Row],[ПоНеделямПлюс]], "ДД.ММ.ГГГГ")</f>
        <v>16-22.02.2015</v>
      </c>
      <c r="I489" s="16">
        <f>Время[[#This Row],[ПоНеделям]]-6</f>
        <v>42045</v>
      </c>
    </row>
    <row r="490" spans="1:9" x14ac:dyDescent="0.25">
      <c r="A490" s="16">
        <v>42058</v>
      </c>
      <c r="B490" s="2">
        <f t="shared" si="43"/>
        <v>2015</v>
      </c>
      <c r="C490" s="2">
        <f t="shared" si="44"/>
        <v>2</v>
      </c>
      <c r="D490" s="2">
        <f t="shared" si="45"/>
        <v>2</v>
      </c>
      <c r="E490" s="16">
        <f t="shared" si="42"/>
        <v>42058</v>
      </c>
      <c r="F490" s="16">
        <f>Время[[#This Row],[ПоНеделям]]+6</f>
        <v>42064</v>
      </c>
      <c r="G490" s="16">
        <f>Время[[#This Row],[ПоНеделям]]+7</f>
        <v>42065</v>
      </c>
      <c r="H490" s="16" t="str">
        <f>TEXT(DAY(Время[[#This Row],[ПоНеделям]]), "00")&amp;"-"&amp;TEXT(Время[[#This Row],[ПоНеделямПлюс]], "ДД.ММ.ГГГГ")</f>
        <v>23-01.03.2015</v>
      </c>
      <c r="I490" s="16">
        <f>Время[[#This Row],[ПоНеделям]]-6</f>
        <v>42052</v>
      </c>
    </row>
    <row r="491" spans="1:9" x14ac:dyDescent="0.25">
      <c r="A491" s="16">
        <v>42059</v>
      </c>
      <c r="B491" s="2">
        <f t="shared" si="43"/>
        <v>2015</v>
      </c>
      <c r="C491" s="2">
        <f t="shared" si="44"/>
        <v>2</v>
      </c>
      <c r="D491" s="2">
        <f t="shared" si="45"/>
        <v>3</v>
      </c>
      <c r="E491" s="16">
        <f t="shared" si="42"/>
        <v>42058</v>
      </c>
      <c r="F491" s="16">
        <f>Время[[#This Row],[ПоНеделям]]+6</f>
        <v>42064</v>
      </c>
      <c r="G491" s="16">
        <f>Время[[#This Row],[ПоНеделям]]+7</f>
        <v>42065</v>
      </c>
      <c r="H491" s="16" t="str">
        <f>TEXT(DAY(Время[[#This Row],[ПоНеделям]]), "00")&amp;"-"&amp;TEXT(Время[[#This Row],[ПоНеделямПлюс]], "ДД.ММ.ГГГГ")</f>
        <v>23-01.03.2015</v>
      </c>
      <c r="I491" s="16">
        <f>Время[[#This Row],[ПоНеделям]]-6</f>
        <v>42052</v>
      </c>
    </row>
    <row r="492" spans="1:9" x14ac:dyDescent="0.25">
      <c r="A492" s="16">
        <v>42060</v>
      </c>
      <c r="B492" s="2">
        <f t="shared" si="43"/>
        <v>2015</v>
      </c>
      <c r="C492" s="2">
        <f t="shared" si="44"/>
        <v>2</v>
      </c>
      <c r="D492" s="2">
        <f t="shared" si="45"/>
        <v>4</v>
      </c>
      <c r="E492" s="16">
        <f t="shared" si="42"/>
        <v>42058</v>
      </c>
      <c r="F492" s="16">
        <f>Время[[#This Row],[ПоНеделям]]+6</f>
        <v>42064</v>
      </c>
      <c r="G492" s="16">
        <f>Время[[#This Row],[ПоНеделям]]+7</f>
        <v>42065</v>
      </c>
      <c r="H492" s="16" t="str">
        <f>TEXT(DAY(Время[[#This Row],[ПоНеделям]]), "00")&amp;"-"&amp;TEXT(Время[[#This Row],[ПоНеделямПлюс]], "ДД.ММ.ГГГГ")</f>
        <v>23-01.03.2015</v>
      </c>
      <c r="I492" s="16">
        <f>Время[[#This Row],[ПоНеделям]]-6</f>
        <v>42052</v>
      </c>
    </row>
    <row r="493" spans="1:9" x14ac:dyDescent="0.25">
      <c r="A493" s="16">
        <v>42061</v>
      </c>
      <c r="B493" s="2">
        <f t="shared" si="43"/>
        <v>2015</v>
      </c>
      <c r="C493" s="2">
        <f t="shared" si="44"/>
        <v>2</v>
      </c>
      <c r="D493" s="2">
        <f t="shared" si="45"/>
        <v>5</v>
      </c>
      <c r="E493" s="16">
        <f t="shared" si="42"/>
        <v>42058</v>
      </c>
      <c r="F493" s="16">
        <f>Время[[#This Row],[ПоНеделям]]+6</f>
        <v>42064</v>
      </c>
      <c r="G493" s="16">
        <f>Время[[#This Row],[ПоНеделям]]+7</f>
        <v>42065</v>
      </c>
      <c r="H493" s="16" t="str">
        <f>TEXT(DAY(Время[[#This Row],[ПоНеделям]]), "00")&amp;"-"&amp;TEXT(Время[[#This Row],[ПоНеделямПлюс]], "ДД.ММ.ГГГГ")</f>
        <v>23-01.03.2015</v>
      </c>
      <c r="I493" s="16">
        <f>Время[[#This Row],[ПоНеделям]]-6</f>
        <v>42052</v>
      </c>
    </row>
    <row r="494" spans="1:9" x14ac:dyDescent="0.25">
      <c r="A494" s="16">
        <v>42062</v>
      </c>
      <c r="B494" s="2">
        <f t="shared" si="43"/>
        <v>2015</v>
      </c>
      <c r="C494" s="2">
        <f t="shared" si="44"/>
        <v>2</v>
      </c>
      <c r="D494" s="2">
        <f t="shared" si="45"/>
        <v>6</v>
      </c>
      <c r="E494" s="16">
        <f t="shared" si="42"/>
        <v>42058</v>
      </c>
      <c r="F494" s="16">
        <f>Время[[#This Row],[ПоНеделям]]+6</f>
        <v>42064</v>
      </c>
      <c r="G494" s="16">
        <f>Время[[#This Row],[ПоНеделям]]+7</f>
        <v>42065</v>
      </c>
      <c r="H494" s="16" t="str">
        <f>TEXT(DAY(Время[[#This Row],[ПоНеделям]]), "00")&amp;"-"&amp;TEXT(Время[[#This Row],[ПоНеделямПлюс]], "ДД.ММ.ГГГГ")</f>
        <v>23-01.03.2015</v>
      </c>
      <c r="I494" s="16">
        <f>Время[[#This Row],[ПоНеделям]]-6</f>
        <v>42052</v>
      </c>
    </row>
    <row r="495" spans="1:9" x14ac:dyDescent="0.25">
      <c r="A495" s="16">
        <v>42063</v>
      </c>
      <c r="B495" s="2">
        <f t="shared" si="43"/>
        <v>2015</v>
      </c>
      <c r="C495" s="2">
        <f t="shared" si="44"/>
        <v>2</v>
      </c>
      <c r="D495" s="2">
        <f t="shared" si="45"/>
        <v>7</v>
      </c>
      <c r="E495" s="16">
        <f t="shared" si="42"/>
        <v>42058</v>
      </c>
      <c r="F495" s="16">
        <f>Время[[#This Row],[ПоНеделям]]+6</f>
        <v>42064</v>
      </c>
      <c r="G495" s="16">
        <f>Время[[#This Row],[ПоНеделям]]+7</f>
        <v>42065</v>
      </c>
      <c r="H495" s="16" t="str">
        <f>TEXT(DAY(Время[[#This Row],[ПоНеделям]]), "00")&amp;"-"&amp;TEXT(Время[[#This Row],[ПоНеделямПлюс]], "ДД.ММ.ГГГГ")</f>
        <v>23-01.03.2015</v>
      </c>
      <c r="I495" s="16">
        <f>Время[[#This Row],[ПоНеделям]]-6</f>
        <v>42052</v>
      </c>
    </row>
    <row r="496" spans="1:9" x14ac:dyDescent="0.25">
      <c r="A496" s="16">
        <v>42064</v>
      </c>
      <c r="B496" s="2">
        <f t="shared" si="43"/>
        <v>2015</v>
      </c>
      <c r="C496" s="2">
        <f t="shared" si="44"/>
        <v>3</v>
      </c>
      <c r="D496" s="2">
        <f t="shared" si="45"/>
        <v>1</v>
      </c>
      <c r="E496" s="16">
        <f t="shared" si="42"/>
        <v>42058</v>
      </c>
      <c r="F496" s="16">
        <f>Время[[#This Row],[ПоНеделям]]+6</f>
        <v>42064</v>
      </c>
      <c r="G496" s="16">
        <f>Время[[#This Row],[ПоНеделям]]+7</f>
        <v>42065</v>
      </c>
      <c r="H496" s="16" t="str">
        <f>TEXT(DAY(Время[[#This Row],[ПоНеделям]]), "00")&amp;"-"&amp;TEXT(Время[[#This Row],[ПоНеделямПлюс]], "ДД.ММ.ГГГГ")</f>
        <v>23-01.03.2015</v>
      </c>
      <c r="I496" s="16">
        <f>Время[[#This Row],[ПоНеделям]]-6</f>
        <v>42052</v>
      </c>
    </row>
    <row r="497" spans="1:9" x14ac:dyDescent="0.25">
      <c r="A497" s="16">
        <v>42065</v>
      </c>
      <c r="B497" s="2">
        <f t="shared" si="43"/>
        <v>2015</v>
      </c>
      <c r="C497" s="2">
        <f t="shared" si="44"/>
        <v>3</v>
      </c>
      <c r="D497" s="2">
        <f t="shared" si="45"/>
        <v>2</v>
      </c>
      <c r="E497" s="16">
        <f t="shared" si="42"/>
        <v>42065</v>
      </c>
      <c r="F497" s="16">
        <f>Время[[#This Row],[ПоНеделям]]+6</f>
        <v>42071</v>
      </c>
      <c r="G497" s="16">
        <f>Время[[#This Row],[ПоНеделям]]+7</f>
        <v>42072</v>
      </c>
      <c r="H497" s="16" t="str">
        <f>TEXT(DAY(Время[[#This Row],[ПоНеделям]]), "00")&amp;"-"&amp;TEXT(Время[[#This Row],[ПоНеделямПлюс]], "ДД.ММ.ГГГГ")</f>
        <v>02-08.03.2015</v>
      </c>
      <c r="I497" s="16">
        <f>Время[[#This Row],[ПоНеделям]]-6</f>
        <v>42059</v>
      </c>
    </row>
    <row r="498" spans="1:9" x14ac:dyDescent="0.25">
      <c r="A498" s="16">
        <v>42066</v>
      </c>
      <c r="B498" s="2">
        <f t="shared" si="43"/>
        <v>2015</v>
      </c>
      <c r="C498" s="2">
        <f t="shared" si="44"/>
        <v>3</v>
      </c>
      <c r="D498" s="2">
        <f t="shared" si="45"/>
        <v>3</v>
      </c>
      <c r="E498" s="16">
        <f t="shared" si="42"/>
        <v>42065</v>
      </c>
      <c r="F498" s="16">
        <f>Время[[#This Row],[ПоНеделям]]+6</f>
        <v>42071</v>
      </c>
      <c r="G498" s="16">
        <f>Время[[#This Row],[ПоНеделям]]+7</f>
        <v>42072</v>
      </c>
      <c r="H498" s="16" t="str">
        <f>TEXT(DAY(Время[[#This Row],[ПоНеделям]]), "00")&amp;"-"&amp;TEXT(Время[[#This Row],[ПоНеделямПлюс]], "ДД.ММ.ГГГГ")</f>
        <v>02-08.03.2015</v>
      </c>
      <c r="I498" s="16">
        <f>Время[[#This Row],[ПоНеделям]]-6</f>
        <v>42059</v>
      </c>
    </row>
    <row r="499" spans="1:9" x14ac:dyDescent="0.25">
      <c r="A499" s="16">
        <v>42067</v>
      </c>
      <c r="B499" s="2">
        <f t="shared" si="43"/>
        <v>2015</v>
      </c>
      <c r="C499" s="2">
        <f t="shared" si="44"/>
        <v>3</v>
      </c>
      <c r="D499" s="2">
        <f t="shared" si="45"/>
        <v>4</v>
      </c>
      <c r="E499" s="16">
        <f t="shared" si="42"/>
        <v>42065</v>
      </c>
      <c r="F499" s="16">
        <f>Время[[#This Row],[ПоНеделям]]+6</f>
        <v>42071</v>
      </c>
      <c r="G499" s="16">
        <f>Время[[#This Row],[ПоНеделям]]+7</f>
        <v>42072</v>
      </c>
      <c r="H499" s="16" t="str">
        <f>TEXT(DAY(Время[[#This Row],[ПоНеделям]]), "00")&amp;"-"&amp;TEXT(Время[[#This Row],[ПоНеделямПлюс]], "ДД.ММ.ГГГГ")</f>
        <v>02-08.03.2015</v>
      </c>
      <c r="I499" s="16">
        <f>Время[[#This Row],[ПоНеделям]]-6</f>
        <v>42059</v>
      </c>
    </row>
    <row r="500" spans="1:9" x14ac:dyDescent="0.25">
      <c r="A500" s="16">
        <v>42068</v>
      </c>
      <c r="B500" s="2">
        <f t="shared" si="43"/>
        <v>2015</v>
      </c>
      <c r="C500" s="2">
        <f t="shared" si="44"/>
        <v>3</v>
      </c>
      <c r="D500" s="2">
        <f t="shared" si="45"/>
        <v>5</v>
      </c>
      <c r="E500" s="16">
        <f t="shared" si="42"/>
        <v>42065</v>
      </c>
      <c r="F500" s="16">
        <f>Время[[#This Row],[ПоНеделям]]+6</f>
        <v>42071</v>
      </c>
      <c r="G500" s="16">
        <f>Время[[#This Row],[ПоНеделям]]+7</f>
        <v>42072</v>
      </c>
      <c r="H500" s="16" t="str">
        <f>TEXT(DAY(Время[[#This Row],[ПоНеделям]]), "00")&amp;"-"&amp;TEXT(Время[[#This Row],[ПоНеделямПлюс]], "ДД.ММ.ГГГГ")</f>
        <v>02-08.03.2015</v>
      </c>
      <c r="I500" s="16">
        <f>Время[[#This Row],[ПоНеделям]]-6</f>
        <v>42059</v>
      </c>
    </row>
    <row r="501" spans="1:9" x14ac:dyDescent="0.25">
      <c r="A501" s="16">
        <v>42069</v>
      </c>
      <c r="B501" s="2">
        <f t="shared" si="43"/>
        <v>2015</v>
      </c>
      <c r="C501" s="2">
        <f t="shared" si="44"/>
        <v>3</v>
      </c>
      <c r="D501" s="2">
        <f t="shared" si="45"/>
        <v>6</v>
      </c>
      <c r="E501" s="16">
        <f t="shared" si="42"/>
        <v>42065</v>
      </c>
      <c r="F501" s="16">
        <f>Время[[#This Row],[ПоНеделям]]+6</f>
        <v>42071</v>
      </c>
      <c r="G501" s="16">
        <f>Время[[#This Row],[ПоНеделям]]+7</f>
        <v>42072</v>
      </c>
      <c r="H501" s="16" t="str">
        <f>TEXT(DAY(Время[[#This Row],[ПоНеделям]]), "00")&amp;"-"&amp;TEXT(Время[[#This Row],[ПоНеделямПлюс]], "ДД.ММ.ГГГГ")</f>
        <v>02-08.03.2015</v>
      </c>
      <c r="I501" s="16">
        <f>Время[[#This Row],[ПоНеделям]]-6</f>
        <v>42059</v>
      </c>
    </row>
    <row r="502" spans="1:9" x14ac:dyDescent="0.25">
      <c r="A502" s="16">
        <v>42070</v>
      </c>
      <c r="B502" s="2">
        <f t="shared" si="43"/>
        <v>2015</v>
      </c>
      <c r="C502" s="2">
        <f t="shared" si="44"/>
        <v>3</v>
      </c>
      <c r="D502" s="2">
        <f t="shared" si="45"/>
        <v>7</v>
      </c>
      <c r="E502" s="16">
        <f t="shared" si="42"/>
        <v>42065</v>
      </c>
      <c r="F502" s="16">
        <f>Время[[#This Row],[ПоНеделям]]+6</f>
        <v>42071</v>
      </c>
      <c r="G502" s="16">
        <f>Время[[#This Row],[ПоНеделям]]+7</f>
        <v>42072</v>
      </c>
      <c r="H502" s="16" t="str">
        <f>TEXT(DAY(Время[[#This Row],[ПоНеделям]]), "00")&amp;"-"&amp;TEXT(Время[[#This Row],[ПоНеделямПлюс]], "ДД.ММ.ГГГГ")</f>
        <v>02-08.03.2015</v>
      </c>
      <c r="I502" s="16">
        <f>Время[[#This Row],[ПоНеделям]]-6</f>
        <v>42059</v>
      </c>
    </row>
    <row r="503" spans="1:9" x14ac:dyDescent="0.25">
      <c r="A503" s="16">
        <v>42071</v>
      </c>
      <c r="B503" s="2">
        <f t="shared" si="43"/>
        <v>2015</v>
      </c>
      <c r="C503" s="2">
        <f t="shared" si="44"/>
        <v>3</v>
      </c>
      <c r="D503" s="2">
        <f t="shared" si="45"/>
        <v>1</v>
      </c>
      <c r="E503" s="16">
        <f t="shared" si="42"/>
        <v>42065</v>
      </c>
      <c r="F503" s="16">
        <f>Время[[#This Row],[ПоНеделям]]+6</f>
        <v>42071</v>
      </c>
      <c r="G503" s="16">
        <f>Время[[#This Row],[ПоНеделям]]+7</f>
        <v>42072</v>
      </c>
      <c r="H503" s="16" t="str">
        <f>TEXT(DAY(Время[[#This Row],[ПоНеделям]]), "00")&amp;"-"&amp;TEXT(Время[[#This Row],[ПоНеделямПлюс]], "ДД.ММ.ГГГГ")</f>
        <v>02-08.03.2015</v>
      </c>
      <c r="I503" s="16">
        <f>Время[[#This Row],[ПоНеделям]]-6</f>
        <v>42059</v>
      </c>
    </row>
    <row r="504" spans="1:9" x14ac:dyDescent="0.25">
      <c r="A504" s="16">
        <v>42072</v>
      </c>
      <c r="B504" s="2">
        <f t="shared" si="43"/>
        <v>2015</v>
      </c>
      <c r="C504" s="2">
        <f t="shared" si="44"/>
        <v>3</v>
      </c>
      <c r="D504" s="2">
        <f t="shared" si="45"/>
        <v>2</v>
      </c>
      <c r="E504" s="16">
        <f t="shared" si="42"/>
        <v>42072</v>
      </c>
      <c r="F504" s="16">
        <f>Время[[#This Row],[ПоНеделям]]+6</f>
        <v>42078</v>
      </c>
      <c r="G504" s="16">
        <f>Время[[#This Row],[ПоНеделям]]+7</f>
        <v>42079</v>
      </c>
      <c r="H504" s="16" t="str">
        <f>TEXT(DAY(Время[[#This Row],[ПоНеделям]]), "00")&amp;"-"&amp;TEXT(Время[[#This Row],[ПоНеделямПлюс]], "ДД.ММ.ГГГГ")</f>
        <v>09-15.03.2015</v>
      </c>
      <c r="I504" s="16">
        <f>Время[[#This Row],[ПоНеделям]]-6</f>
        <v>42066</v>
      </c>
    </row>
    <row r="505" spans="1:9" x14ac:dyDescent="0.25">
      <c r="A505" s="16">
        <v>42073</v>
      </c>
      <c r="B505" s="2">
        <f t="shared" si="43"/>
        <v>2015</v>
      </c>
      <c r="C505" s="2">
        <f t="shared" si="44"/>
        <v>3</v>
      </c>
      <c r="D505" s="2">
        <f t="shared" si="45"/>
        <v>3</v>
      </c>
      <c r="E505" s="16">
        <f t="shared" si="42"/>
        <v>42072</v>
      </c>
      <c r="F505" s="16">
        <f>Время[[#This Row],[ПоНеделям]]+6</f>
        <v>42078</v>
      </c>
      <c r="G505" s="16">
        <f>Время[[#This Row],[ПоНеделям]]+7</f>
        <v>42079</v>
      </c>
      <c r="H505" s="16" t="str">
        <f>TEXT(DAY(Время[[#This Row],[ПоНеделям]]), "00")&amp;"-"&amp;TEXT(Время[[#This Row],[ПоНеделямПлюс]], "ДД.ММ.ГГГГ")</f>
        <v>09-15.03.2015</v>
      </c>
      <c r="I505" s="16">
        <f>Время[[#This Row],[ПоНеделям]]-6</f>
        <v>42066</v>
      </c>
    </row>
    <row r="506" spans="1:9" x14ac:dyDescent="0.25">
      <c r="A506" s="16">
        <v>42074</v>
      </c>
      <c r="B506" s="2">
        <f t="shared" si="43"/>
        <v>2015</v>
      </c>
      <c r="C506" s="2">
        <f t="shared" si="44"/>
        <v>3</v>
      </c>
      <c r="D506" s="2">
        <f t="shared" si="45"/>
        <v>4</v>
      </c>
      <c r="E506" s="16">
        <f t="shared" si="42"/>
        <v>42072</v>
      </c>
      <c r="F506" s="16">
        <f>Время[[#This Row],[ПоНеделям]]+6</f>
        <v>42078</v>
      </c>
      <c r="G506" s="16">
        <f>Время[[#This Row],[ПоНеделям]]+7</f>
        <v>42079</v>
      </c>
      <c r="H506" s="16" t="str">
        <f>TEXT(DAY(Время[[#This Row],[ПоНеделям]]), "00")&amp;"-"&amp;TEXT(Время[[#This Row],[ПоНеделямПлюс]], "ДД.ММ.ГГГГ")</f>
        <v>09-15.03.2015</v>
      </c>
      <c r="I506" s="16">
        <f>Время[[#This Row],[ПоНеделям]]-6</f>
        <v>42066</v>
      </c>
    </row>
    <row r="507" spans="1:9" x14ac:dyDescent="0.25">
      <c r="A507" s="16">
        <v>42075</v>
      </c>
      <c r="B507" s="2">
        <f t="shared" si="43"/>
        <v>2015</v>
      </c>
      <c r="C507" s="2">
        <f t="shared" si="44"/>
        <v>3</v>
      </c>
      <c r="D507" s="2">
        <f t="shared" si="45"/>
        <v>5</v>
      </c>
      <c r="E507" s="16">
        <f t="shared" si="42"/>
        <v>42072</v>
      </c>
      <c r="F507" s="16">
        <f>Время[[#This Row],[ПоНеделям]]+6</f>
        <v>42078</v>
      </c>
      <c r="G507" s="16">
        <f>Время[[#This Row],[ПоНеделям]]+7</f>
        <v>42079</v>
      </c>
      <c r="H507" s="16" t="str">
        <f>TEXT(DAY(Время[[#This Row],[ПоНеделям]]), "00")&amp;"-"&amp;TEXT(Время[[#This Row],[ПоНеделямПлюс]], "ДД.ММ.ГГГГ")</f>
        <v>09-15.03.2015</v>
      </c>
      <c r="I507" s="16">
        <f>Время[[#This Row],[ПоНеделям]]-6</f>
        <v>42066</v>
      </c>
    </row>
    <row r="508" spans="1:9" x14ac:dyDescent="0.25">
      <c r="A508" s="16">
        <v>42076</v>
      </c>
      <c r="B508" s="2">
        <f t="shared" si="43"/>
        <v>2015</v>
      </c>
      <c r="C508" s="2">
        <f t="shared" si="44"/>
        <v>3</v>
      </c>
      <c r="D508" s="2">
        <f t="shared" si="45"/>
        <v>6</v>
      </c>
      <c r="E508" s="16">
        <f t="shared" si="42"/>
        <v>42072</v>
      </c>
      <c r="F508" s="16">
        <f>Время[[#This Row],[ПоНеделям]]+6</f>
        <v>42078</v>
      </c>
      <c r="G508" s="16">
        <f>Время[[#This Row],[ПоНеделям]]+7</f>
        <v>42079</v>
      </c>
      <c r="H508" s="16" t="str">
        <f>TEXT(DAY(Время[[#This Row],[ПоНеделям]]), "00")&amp;"-"&amp;TEXT(Время[[#This Row],[ПоНеделямПлюс]], "ДД.ММ.ГГГГ")</f>
        <v>09-15.03.2015</v>
      </c>
      <c r="I508" s="16">
        <f>Время[[#This Row],[ПоНеделям]]-6</f>
        <v>42066</v>
      </c>
    </row>
    <row r="509" spans="1:9" x14ac:dyDescent="0.25">
      <c r="A509" s="16">
        <v>42077</v>
      </c>
      <c r="B509" s="2">
        <f t="shared" si="43"/>
        <v>2015</v>
      </c>
      <c r="C509" s="2">
        <f t="shared" si="44"/>
        <v>3</v>
      </c>
      <c r="D509" s="2">
        <f t="shared" si="45"/>
        <v>7</v>
      </c>
      <c r="E509" s="16">
        <f t="shared" si="42"/>
        <v>42072</v>
      </c>
      <c r="F509" s="16">
        <f>Время[[#This Row],[ПоНеделям]]+6</f>
        <v>42078</v>
      </c>
      <c r="G509" s="16">
        <f>Время[[#This Row],[ПоНеделям]]+7</f>
        <v>42079</v>
      </c>
      <c r="H509" s="16" t="str">
        <f>TEXT(DAY(Время[[#This Row],[ПоНеделям]]), "00")&amp;"-"&amp;TEXT(Время[[#This Row],[ПоНеделямПлюс]], "ДД.ММ.ГГГГ")</f>
        <v>09-15.03.2015</v>
      </c>
      <c r="I509" s="16">
        <f>Время[[#This Row],[ПоНеделям]]-6</f>
        <v>42066</v>
      </c>
    </row>
    <row r="510" spans="1:9" x14ac:dyDescent="0.25">
      <c r="A510" s="16">
        <v>42078</v>
      </c>
      <c r="B510" s="2">
        <f t="shared" si="43"/>
        <v>2015</v>
      </c>
      <c r="C510" s="2">
        <f t="shared" si="44"/>
        <v>3</v>
      </c>
      <c r="D510" s="2">
        <f t="shared" si="45"/>
        <v>1</v>
      </c>
      <c r="E510" s="16">
        <f t="shared" si="42"/>
        <v>42072</v>
      </c>
      <c r="F510" s="16">
        <f>Время[[#This Row],[ПоНеделям]]+6</f>
        <v>42078</v>
      </c>
      <c r="G510" s="16">
        <f>Время[[#This Row],[ПоНеделям]]+7</f>
        <v>42079</v>
      </c>
      <c r="H510" s="16" t="str">
        <f>TEXT(DAY(Время[[#This Row],[ПоНеделям]]), "00")&amp;"-"&amp;TEXT(Время[[#This Row],[ПоНеделямПлюс]], "ДД.ММ.ГГГГ")</f>
        <v>09-15.03.2015</v>
      </c>
      <c r="I510" s="16">
        <f>Время[[#This Row],[ПоНеделям]]-6</f>
        <v>42066</v>
      </c>
    </row>
    <row r="511" spans="1:9" x14ac:dyDescent="0.25">
      <c r="A511" s="16">
        <v>42079</v>
      </c>
      <c r="B511" s="2">
        <f t="shared" si="43"/>
        <v>2015</v>
      </c>
      <c r="C511" s="2">
        <f t="shared" si="44"/>
        <v>3</v>
      </c>
      <c r="D511" s="2">
        <f t="shared" si="45"/>
        <v>2</v>
      </c>
      <c r="E511" s="16">
        <f t="shared" si="42"/>
        <v>42079</v>
      </c>
      <c r="F511" s="16">
        <f>Время[[#This Row],[ПоНеделям]]+6</f>
        <v>42085</v>
      </c>
      <c r="G511" s="16">
        <f>Время[[#This Row],[ПоНеделям]]+7</f>
        <v>42086</v>
      </c>
      <c r="H511" s="16" t="str">
        <f>TEXT(DAY(Время[[#This Row],[ПоНеделям]]), "00")&amp;"-"&amp;TEXT(Время[[#This Row],[ПоНеделямПлюс]], "ДД.ММ.ГГГГ")</f>
        <v>16-22.03.2015</v>
      </c>
      <c r="I511" s="16">
        <f>Время[[#This Row],[ПоНеделям]]-6</f>
        <v>42073</v>
      </c>
    </row>
    <row r="512" spans="1:9" x14ac:dyDescent="0.25">
      <c r="A512" s="16">
        <v>42080</v>
      </c>
      <c r="B512" s="2">
        <f t="shared" si="43"/>
        <v>2015</v>
      </c>
      <c r="C512" s="2">
        <f t="shared" si="44"/>
        <v>3</v>
      </c>
      <c r="D512" s="2">
        <f t="shared" si="45"/>
        <v>3</v>
      </c>
      <c r="E512" s="16">
        <f t="shared" si="42"/>
        <v>42079</v>
      </c>
      <c r="F512" s="16">
        <f>Время[[#This Row],[ПоНеделям]]+6</f>
        <v>42085</v>
      </c>
      <c r="G512" s="16">
        <f>Время[[#This Row],[ПоНеделям]]+7</f>
        <v>42086</v>
      </c>
      <c r="H512" s="16" t="str">
        <f>TEXT(DAY(Время[[#This Row],[ПоНеделям]]), "00")&amp;"-"&amp;TEXT(Время[[#This Row],[ПоНеделямПлюс]], "ДД.ММ.ГГГГ")</f>
        <v>16-22.03.2015</v>
      </c>
      <c r="I512" s="16">
        <f>Время[[#This Row],[ПоНеделям]]-6</f>
        <v>42073</v>
      </c>
    </row>
    <row r="513" spans="1:9" x14ac:dyDescent="0.25">
      <c r="A513" s="16">
        <v>42081</v>
      </c>
      <c r="B513" s="2">
        <f t="shared" si="43"/>
        <v>2015</v>
      </c>
      <c r="C513" s="2">
        <f t="shared" si="44"/>
        <v>3</v>
      </c>
      <c r="D513" s="2">
        <f t="shared" si="45"/>
        <v>4</v>
      </c>
      <c r="E513" s="16">
        <f t="shared" si="42"/>
        <v>42079</v>
      </c>
      <c r="F513" s="16">
        <f>Время[[#This Row],[ПоНеделям]]+6</f>
        <v>42085</v>
      </c>
      <c r="G513" s="16">
        <f>Время[[#This Row],[ПоНеделям]]+7</f>
        <v>42086</v>
      </c>
      <c r="H513" s="16" t="str">
        <f>TEXT(DAY(Время[[#This Row],[ПоНеделям]]), "00")&amp;"-"&amp;TEXT(Время[[#This Row],[ПоНеделямПлюс]], "ДД.ММ.ГГГГ")</f>
        <v>16-22.03.2015</v>
      </c>
      <c r="I513" s="16">
        <f>Время[[#This Row],[ПоНеделям]]-6</f>
        <v>42073</v>
      </c>
    </row>
    <row r="514" spans="1:9" x14ac:dyDescent="0.25">
      <c r="A514" s="16">
        <v>42082</v>
      </c>
      <c r="B514" s="2">
        <f t="shared" si="43"/>
        <v>2015</v>
      </c>
      <c r="C514" s="2">
        <f t="shared" si="44"/>
        <v>3</v>
      </c>
      <c r="D514" s="2">
        <f t="shared" si="45"/>
        <v>5</v>
      </c>
      <c r="E514" s="16">
        <f t="shared" ref="E514:E577" si="46">A514+(2-IF(D514=1,8,D514))</f>
        <v>42079</v>
      </c>
      <c r="F514" s="16">
        <f>Время[[#This Row],[ПоНеделям]]+6</f>
        <v>42085</v>
      </c>
      <c r="G514" s="16">
        <f>Время[[#This Row],[ПоНеделям]]+7</f>
        <v>42086</v>
      </c>
      <c r="H514" s="16" t="str">
        <f>TEXT(DAY(Время[[#This Row],[ПоНеделям]]), "00")&amp;"-"&amp;TEXT(Время[[#This Row],[ПоНеделямПлюс]], "ДД.ММ.ГГГГ")</f>
        <v>16-22.03.2015</v>
      </c>
      <c r="I514" s="16">
        <f>Время[[#This Row],[ПоНеделям]]-6</f>
        <v>42073</v>
      </c>
    </row>
    <row r="515" spans="1:9" x14ac:dyDescent="0.25">
      <c r="A515" s="16">
        <v>42083</v>
      </c>
      <c r="B515" s="2">
        <f t="shared" si="43"/>
        <v>2015</v>
      </c>
      <c r="C515" s="2">
        <f t="shared" si="44"/>
        <v>3</v>
      </c>
      <c r="D515" s="2">
        <f t="shared" si="45"/>
        <v>6</v>
      </c>
      <c r="E515" s="16">
        <f t="shared" si="46"/>
        <v>42079</v>
      </c>
      <c r="F515" s="16">
        <f>Время[[#This Row],[ПоНеделям]]+6</f>
        <v>42085</v>
      </c>
      <c r="G515" s="16">
        <f>Время[[#This Row],[ПоНеделям]]+7</f>
        <v>42086</v>
      </c>
      <c r="H515" s="16" t="str">
        <f>TEXT(DAY(Время[[#This Row],[ПоНеделям]]), "00")&amp;"-"&amp;TEXT(Время[[#This Row],[ПоНеделямПлюс]], "ДД.ММ.ГГГГ")</f>
        <v>16-22.03.2015</v>
      </c>
      <c r="I515" s="16">
        <f>Время[[#This Row],[ПоНеделям]]-6</f>
        <v>42073</v>
      </c>
    </row>
    <row r="516" spans="1:9" x14ac:dyDescent="0.25">
      <c r="A516" s="16">
        <v>42084</v>
      </c>
      <c r="B516" s="2">
        <f t="shared" si="43"/>
        <v>2015</v>
      </c>
      <c r="C516" s="2">
        <f t="shared" si="44"/>
        <v>3</v>
      </c>
      <c r="D516" s="2">
        <f t="shared" si="45"/>
        <v>7</v>
      </c>
      <c r="E516" s="16">
        <f t="shared" si="46"/>
        <v>42079</v>
      </c>
      <c r="F516" s="16">
        <f>Время[[#This Row],[ПоНеделям]]+6</f>
        <v>42085</v>
      </c>
      <c r="G516" s="16">
        <f>Время[[#This Row],[ПоНеделям]]+7</f>
        <v>42086</v>
      </c>
      <c r="H516" s="16" t="str">
        <f>TEXT(DAY(Время[[#This Row],[ПоНеделям]]), "00")&amp;"-"&amp;TEXT(Время[[#This Row],[ПоНеделямПлюс]], "ДД.ММ.ГГГГ")</f>
        <v>16-22.03.2015</v>
      </c>
      <c r="I516" s="16">
        <f>Время[[#This Row],[ПоНеделям]]-6</f>
        <v>42073</v>
      </c>
    </row>
    <row r="517" spans="1:9" x14ac:dyDescent="0.25">
      <c r="A517" s="16">
        <v>42085</v>
      </c>
      <c r="B517" s="2">
        <f t="shared" si="43"/>
        <v>2015</v>
      </c>
      <c r="C517" s="2">
        <f t="shared" si="44"/>
        <v>3</v>
      </c>
      <c r="D517" s="2">
        <f t="shared" si="45"/>
        <v>1</v>
      </c>
      <c r="E517" s="16">
        <f t="shared" si="46"/>
        <v>42079</v>
      </c>
      <c r="F517" s="16">
        <f>Время[[#This Row],[ПоНеделям]]+6</f>
        <v>42085</v>
      </c>
      <c r="G517" s="16">
        <f>Время[[#This Row],[ПоНеделям]]+7</f>
        <v>42086</v>
      </c>
      <c r="H517" s="16" t="str">
        <f>TEXT(DAY(Время[[#This Row],[ПоНеделям]]), "00")&amp;"-"&amp;TEXT(Время[[#This Row],[ПоНеделямПлюс]], "ДД.ММ.ГГГГ")</f>
        <v>16-22.03.2015</v>
      </c>
      <c r="I517" s="16">
        <f>Время[[#This Row],[ПоНеделям]]-6</f>
        <v>42073</v>
      </c>
    </row>
    <row r="518" spans="1:9" x14ac:dyDescent="0.25">
      <c r="A518" s="16">
        <v>42086</v>
      </c>
      <c r="B518" s="2">
        <f t="shared" si="43"/>
        <v>2015</v>
      </c>
      <c r="C518" s="2">
        <f t="shared" si="44"/>
        <v>3</v>
      </c>
      <c r="D518" s="2">
        <f t="shared" si="45"/>
        <v>2</v>
      </c>
      <c r="E518" s="16">
        <f t="shared" si="46"/>
        <v>42086</v>
      </c>
      <c r="F518" s="16">
        <f>Время[[#This Row],[ПоНеделям]]+6</f>
        <v>42092</v>
      </c>
      <c r="G518" s="16">
        <f>Время[[#This Row],[ПоНеделям]]+7</f>
        <v>42093</v>
      </c>
      <c r="H518" s="16" t="str">
        <f>TEXT(DAY(Время[[#This Row],[ПоНеделям]]), "00")&amp;"-"&amp;TEXT(Время[[#This Row],[ПоНеделямПлюс]], "ДД.ММ.ГГГГ")</f>
        <v>23-29.03.2015</v>
      </c>
      <c r="I518" s="16">
        <f>Время[[#This Row],[ПоНеделям]]-6</f>
        <v>42080</v>
      </c>
    </row>
    <row r="519" spans="1:9" x14ac:dyDescent="0.25">
      <c r="A519" s="16">
        <v>42087</v>
      </c>
      <c r="B519" s="2">
        <f t="shared" si="43"/>
        <v>2015</v>
      </c>
      <c r="C519" s="2">
        <f t="shared" si="44"/>
        <v>3</v>
      </c>
      <c r="D519" s="2">
        <f t="shared" si="45"/>
        <v>3</v>
      </c>
      <c r="E519" s="16">
        <f t="shared" si="46"/>
        <v>42086</v>
      </c>
      <c r="F519" s="16">
        <f>Время[[#This Row],[ПоНеделям]]+6</f>
        <v>42092</v>
      </c>
      <c r="G519" s="16">
        <f>Время[[#This Row],[ПоНеделям]]+7</f>
        <v>42093</v>
      </c>
      <c r="H519" s="16" t="str">
        <f>TEXT(DAY(Время[[#This Row],[ПоНеделям]]), "00")&amp;"-"&amp;TEXT(Время[[#This Row],[ПоНеделямПлюс]], "ДД.ММ.ГГГГ")</f>
        <v>23-29.03.2015</v>
      </c>
      <c r="I519" s="16">
        <f>Время[[#This Row],[ПоНеделям]]-6</f>
        <v>42080</v>
      </c>
    </row>
    <row r="520" spans="1:9" x14ac:dyDescent="0.25">
      <c r="A520" s="16">
        <v>42088</v>
      </c>
      <c r="B520" s="2">
        <f t="shared" si="43"/>
        <v>2015</v>
      </c>
      <c r="C520" s="2">
        <f t="shared" si="44"/>
        <v>3</v>
      </c>
      <c r="D520" s="2">
        <f t="shared" si="45"/>
        <v>4</v>
      </c>
      <c r="E520" s="16">
        <f t="shared" si="46"/>
        <v>42086</v>
      </c>
      <c r="F520" s="16">
        <f>Время[[#This Row],[ПоНеделям]]+6</f>
        <v>42092</v>
      </c>
      <c r="G520" s="16">
        <f>Время[[#This Row],[ПоНеделям]]+7</f>
        <v>42093</v>
      </c>
      <c r="H520" s="16" t="str">
        <f>TEXT(DAY(Время[[#This Row],[ПоНеделям]]), "00")&amp;"-"&amp;TEXT(Время[[#This Row],[ПоНеделямПлюс]], "ДД.ММ.ГГГГ")</f>
        <v>23-29.03.2015</v>
      </c>
      <c r="I520" s="16">
        <f>Время[[#This Row],[ПоНеделям]]-6</f>
        <v>42080</v>
      </c>
    </row>
    <row r="521" spans="1:9" x14ac:dyDescent="0.25">
      <c r="A521" s="16">
        <v>42089</v>
      </c>
      <c r="B521" s="2">
        <f t="shared" ref="B521:B584" si="47">YEAR(A521)</f>
        <v>2015</v>
      </c>
      <c r="C521" s="2">
        <f t="shared" si="44"/>
        <v>3</v>
      </c>
      <c r="D521" s="2">
        <f t="shared" si="45"/>
        <v>5</v>
      </c>
      <c r="E521" s="16">
        <f t="shared" si="46"/>
        <v>42086</v>
      </c>
      <c r="F521" s="16">
        <f>Время[[#This Row],[ПоНеделям]]+6</f>
        <v>42092</v>
      </c>
      <c r="G521" s="16">
        <f>Время[[#This Row],[ПоНеделям]]+7</f>
        <v>42093</v>
      </c>
      <c r="H521" s="16" t="str">
        <f>TEXT(DAY(Время[[#This Row],[ПоНеделям]]), "00")&amp;"-"&amp;TEXT(Время[[#This Row],[ПоНеделямПлюс]], "ДД.ММ.ГГГГ")</f>
        <v>23-29.03.2015</v>
      </c>
      <c r="I521" s="16">
        <f>Время[[#This Row],[ПоНеделям]]-6</f>
        <v>42080</v>
      </c>
    </row>
    <row r="522" spans="1:9" x14ac:dyDescent="0.25">
      <c r="A522" s="16">
        <v>42090</v>
      </c>
      <c r="B522" s="2">
        <f t="shared" si="47"/>
        <v>2015</v>
      </c>
      <c r="C522" s="2">
        <f t="shared" si="44"/>
        <v>3</v>
      </c>
      <c r="D522" s="2">
        <f t="shared" si="45"/>
        <v>6</v>
      </c>
      <c r="E522" s="16">
        <f t="shared" si="46"/>
        <v>42086</v>
      </c>
      <c r="F522" s="16">
        <f>Время[[#This Row],[ПоНеделям]]+6</f>
        <v>42092</v>
      </c>
      <c r="G522" s="16">
        <f>Время[[#This Row],[ПоНеделям]]+7</f>
        <v>42093</v>
      </c>
      <c r="H522" s="16" t="str">
        <f>TEXT(DAY(Время[[#This Row],[ПоНеделям]]), "00")&amp;"-"&amp;TEXT(Время[[#This Row],[ПоНеделямПлюс]], "ДД.ММ.ГГГГ")</f>
        <v>23-29.03.2015</v>
      </c>
      <c r="I522" s="16">
        <f>Время[[#This Row],[ПоНеделям]]-6</f>
        <v>42080</v>
      </c>
    </row>
    <row r="523" spans="1:9" x14ac:dyDescent="0.25">
      <c r="A523" s="16">
        <v>42091</v>
      </c>
      <c r="B523" s="2">
        <f t="shared" si="47"/>
        <v>2015</v>
      </c>
      <c r="C523" s="2">
        <f t="shared" si="44"/>
        <v>3</v>
      </c>
      <c r="D523" s="2">
        <f t="shared" si="45"/>
        <v>7</v>
      </c>
      <c r="E523" s="16">
        <f t="shared" si="46"/>
        <v>42086</v>
      </c>
      <c r="F523" s="16">
        <f>Время[[#This Row],[ПоНеделям]]+6</f>
        <v>42092</v>
      </c>
      <c r="G523" s="16">
        <f>Время[[#This Row],[ПоНеделям]]+7</f>
        <v>42093</v>
      </c>
      <c r="H523" s="16" t="str">
        <f>TEXT(DAY(Время[[#This Row],[ПоНеделям]]), "00")&amp;"-"&amp;TEXT(Время[[#This Row],[ПоНеделямПлюс]], "ДД.ММ.ГГГГ")</f>
        <v>23-29.03.2015</v>
      </c>
      <c r="I523" s="16">
        <f>Время[[#This Row],[ПоНеделям]]-6</f>
        <v>42080</v>
      </c>
    </row>
    <row r="524" spans="1:9" x14ac:dyDescent="0.25">
      <c r="A524" s="16">
        <v>42092</v>
      </c>
      <c r="B524" s="2">
        <f t="shared" si="47"/>
        <v>2015</v>
      </c>
      <c r="C524" s="2">
        <f t="shared" si="44"/>
        <v>3</v>
      </c>
      <c r="D524" s="2">
        <f t="shared" si="45"/>
        <v>1</v>
      </c>
      <c r="E524" s="16">
        <f t="shared" si="46"/>
        <v>42086</v>
      </c>
      <c r="F524" s="16">
        <f>Время[[#This Row],[ПоНеделям]]+6</f>
        <v>42092</v>
      </c>
      <c r="G524" s="16">
        <f>Время[[#This Row],[ПоНеделям]]+7</f>
        <v>42093</v>
      </c>
      <c r="H524" s="16" t="str">
        <f>TEXT(DAY(Время[[#This Row],[ПоНеделям]]), "00")&amp;"-"&amp;TEXT(Время[[#This Row],[ПоНеделямПлюс]], "ДД.ММ.ГГГГ")</f>
        <v>23-29.03.2015</v>
      </c>
      <c r="I524" s="16">
        <f>Время[[#This Row],[ПоНеделям]]-6</f>
        <v>42080</v>
      </c>
    </row>
    <row r="525" spans="1:9" x14ac:dyDescent="0.25">
      <c r="A525" s="16">
        <v>42093</v>
      </c>
      <c r="B525" s="2">
        <f t="shared" si="47"/>
        <v>2015</v>
      </c>
      <c r="C525" s="2">
        <f t="shared" ref="C525:C588" si="48">MONTH(A525)</f>
        <v>3</v>
      </c>
      <c r="D525" s="2">
        <f t="shared" ref="D525:D588" si="49">WEEKDAY(A525)</f>
        <v>2</v>
      </c>
      <c r="E525" s="16">
        <f t="shared" si="46"/>
        <v>42093</v>
      </c>
      <c r="F525" s="16">
        <f>Время[[#This Row],[ПоНеделям]]+6</f>
        <v>42099</v>
      </c>
      <c r="G525" s="16">
        <f>Время[[#This Row],[ПоНеделям]]+7</f>
        <v>42100</v>
      </c>
      <c r="H525" s="16" t="str">
        <f>TEXT(DAY(Время[[#This Row],[ПоНеделям]]), "00")&amp;"-"&amp;TEXT(Время[[#This Row],[ПоНеделямПлюс]], "ДД.ММ.ГГГГ")</f>
        <v>30-05.04.2015</v>
      </c>
      <c r="I525" s="16">
        <f>Время[[#This Row],[ПоНеделям]]-6</f>
        <v>42087</v>
      </c>
    </row>
    <row r="526" spans="1:9" x14ac:dyDescent="0.25">
      <c r="A526" s="16">
        <v>42094</v>
      </c>
      <c r="B526" s="2">
        <f t="shared" si="47"/>
        <v>2015</v>
      </c>
      <c r="C526" s="2">
        <f t="shared" si="48"/>
        <v>3</v>
      </c>
      <c r="D526" s="2">
        <f t="shared" si="49"/>
        <v>3</v>
      </c>
      <c r="E526" s="16">
        <f t="shared" si="46"/>
        <v>42093</v>
      </c>
      <c r="F526" s="16">
        <f>Время[[#This Row],[ПоНеделям]]+6</f>
        <v>42099</v>
      </c>
      <c r="G526" s="16">
        <f>Время[[#This Row],[ПоНеделям]]+7</f>
        <v>42100</v>
      </c>
      <c r="H526" s="16" t="str">
        <f>TEXT(DAY(Время[[#This Row],[ПоНеделям]]), "00")&amp;"-"&amp;TEXT(Время[[#This Row],[ПоНеделямПлюс]], "ДД.ММ.ГГГГ")</f>
        <v>30-05.04.2015</v>
      </c>
      <c r="I526" s="16">
        <f>Время[[#This Row],[ПоНеделям]]-6</f>
        <v>42087</v>
      </c>
    </row>
    <row r="527" spans="1:9" x14ac:dyDescent="0.25">
      <c r="A527" s="16">
        <v>42095</v>
      </c>
      <c r="B527" s="2">
        <f t="shared" si="47"/>
        <v>2015</v>
      </c>
      <c r="C527" s="2">
        <f t="shared" si="48"/>
        <v>4</v>
      </c>
      <c r="D527" s="2">
        <f t="shared" si="49"/>
        <v>4</v>
      </c>
      <c r="E527" s="16">
        <f t="shared" si="46"/>
        <v>42093</v>
      </c>
      <c r="F527" s="16">
        <f>Время[[#This Row],[ПоНеделям]]+6</f>
        <v>42099</v>
      </c>
      <c r="G527" s="16">
        <f>Время[[#This Row],[ПоНеделям]]+7</f>
        <v>42100</v>
      </c>
      <c r="H527" s="16" t="str">
        <f>TEXT(DAY(Время[[#This Row],[ПоНеделям]]), "00")&amp;"-"&amp;TEXT(Время[[#This Row],[ПоНеделямПлюс]], "ДД.ММ.ГГГГ")</f>
        <v>30-05.04.2015</v>
      </c>
      <c r="I527" s="16">
        <f>Время[[#This Row],[ПоНеделям]]-6</f>
        <v>42087</v>
      </c>
    </row>
    <row r="528" spans="1:9" x14ac:dyDescent="0.25">
      <c r="A528" s="16">
        <v>42096</v>
      </c>
      <c r="B528" s="2">
        <f t="shared" si="47"/>
        <v>2015</v>
      </c>
      <c r="C528" s="2">
        <f t="shared" si="48"/>
        <v>4</v>
      </c>
      <c r="D528" s="2">
        <f t="shared" si="49"/>
        <v>5</v>
      </c>
      <c r="E528" s="16">
        <f t="shared" si="46"/>
        <v>42093</v>
      </c>
      <c r="F528" s="16">
        <f>Время[[#This Row],[ПоНеделям]]+6</f>
        <v>42099</v>
      </c>
      <c r="G528" s="16">
        <f>Время[[#This Row],[ПоНеделям]]+7</f>
        <v>42100</v>
      </c>
      <c r="H528" s="16" t="str">
        <f>TEXT(DAY(Время[[#This Row],[ПоНеделям]]), "00")&amp;"-"&amp;TEXT(Время[[#This Row],[ПоНеделямПлюс]], "ДД.ММ.ГГГГ")</f>
        <v>30-05.04.2015</v>
      </c>
      <c r="I528" s="16">
        <f>Время[[#This Row],[ПоНеделям]]-6</f>
        <v>42087</v>
      </c>
    </row>
    <row r="529" spans="1:9" x14ac:dyDescent="0.25">
      <c r="A529" s="16">
        <v>42097</v>
      </c>
      <c r="B529" s="2">
        <f t="shared" si="47"/>
        <v>2015</v>
      </c>
      <c r="C529" s="2">
        <f t="shared" si="48"/>
        <v>4</v>
      </c>
      <c r="D529" s="2">
        <f t="shared" si="49"/>
        <v>6</v>
      </c>
      <c r="E529" s="16">
        <f t="shared" si="46"/>
        <v>42093</v>
      </c>
      <c r="F529" s="16">
        <f>Время[[#This Row],[ПоНеделям]]+6</f>
        <v>42099</v>
      </c>
      <c r="G529" s="16">
        <f>Время[[#This Row],[ПоНеделям]]+7</f>
        <v>42100</v>
      </c>
      <c r="H529" s="16" t="str">
        <f>TEXT(DAY(Время[[#This Row],[ПоНеделям]]), "00")&amp;"-"&amp;TEXT(Время[[#This Row],[ПоНеделямПлюс]], "ДД.ММ.ГГГГ")</f>
        <v>30-05.04.2015</v>
      </c>
      <c r="I529" s="16">
        <f>Время[[#This Row],[ПоНеделям]]-6</f>
        <v>42087</v>
      </c>
    </row>
    <row r="530" spans="1:9" x14ac:dyDescent="0.25">
      <c r="A530" s="16">
        <v>42098</v>
      </c>
      <c r="B530" s="2">
        <f t="shared" si="47"/>
        <v>2015</v>
      </c>
      <c r="C530" s="2">
        <f t="shared" si="48"/>
        <v>4</v>
      </c>
      <c r="D530" s="2">
        <f t="shared" si="49"/>
        <v>7</v>
      </c>
      <c r="E530" s="16">
        <f t="shared" si="46"/>
        <v>42093</v>
      </c>
      <c r="F530" s="16">
        <f>Время[[#This Row],[ПоНеделям]]+6</f>
        <v>42099</v>
      </c>
      <c r="G530" s="16">
        <f>Время[[#This Row],[ПоНеделям]]+7</f>
        <v>42100</v>
      </c>
      <c r="H530" s="16" t="str">
        <f>TEXT(DAY(Время[[#This Row],[ПоНеделям]]), "00")&amp;"-"&amp;TEXT(Время[[#This Row],[ПоНеделямПлюс]], "ДД.ММ.ГГГГ")</f>
        <v>30-05.04.2015</v>
      </c>
      <c r="I530" s="16">
        <f>Время[[#This Row],[ПоНеделям]]-6</f>
        <v>42087</v>
      </c>
    </row>
    <row r="531" spans="1:9" x14ac:dyDescent="0.25">
      <c r="A531" s="16">
        <v>42099</v>
      </c>
      <c r="B531" s="2">
        <f t="shared" si="47"/>
        <v>2015</v>
      </c>
      <c r="C531" s="2">
        <f t="shared" si="48"/>
        <v>4</v>
      </c>
      <c r="D531" s="2">
        <f t="shared" si="49"/>
        <v>1</v>
      </c>
      <c r="E531" s="16">
        <f t="shared" si="46"/>
        <v>42093</v>
      </c>
      <c r="F531" s="16">
        <f>Время[[#This Row],[ПоНеделям]]+6</f>
        <v>42099</v>
      </c>
      <c r="G531" s="16">
        <f>Время[[#This Row],[ПоНеделям]]+7</f>
        <v>42100</v>
      </c>
      <c r="H531" s="16" t="str">
        <f>TEXT(DAY(Время[[#This Row],[ПоНеделям]]), "00")&amp;"-"&amp;TEXT(Время[[#This Row],[ПоНеделямПлюс]], "ДД.ММ.ГГГГ")</f>
        <v>30-05.04.2015</v>
      </c>
      <c r="I531" s="16">
        <f>Время[[#This Row],[ПоНеделям]]-6</f>
        <v>42087</v>
      </c>
    </row>
    <row r="532" spans="1:9" x14ac:dyDescent="0.25">
      <c r="A532" s="16">
        <v>42100</v>
      </c>
      <c r="B532" s="2">
        <f t="shared" si="47"/>
        <v>2015</v>
      </c>
      <c r="C532" s="2">
        <f t="shared" si="48"/>
        <v>4</v>
      </c>
      <c r="D532" s="2">
        <f t="shared" si="49"/>
        <v>2</v>
      </c>
      <c r="E532" s="16">
        <f t="shared" si="46"/>
        <v>42100</v>
      </c>
      <c r="F532" s="16">
        <f>Время[[#This Row],[ПоНеделям]]+6</f>
        <v>42106</v>
      </c>
      <c r="G532" s="16">
        <f>Время[[#This Row],[ПоНеделям]]+7</f>
        <v>42107</v>
      </c>
      <c r="H532" s="16" t="str">
        <f>TEXT(DAY(Время[[#This Row],[ПоНеделям]]), "00")&amp;"-"&amp;TEXT(Время[[#This Row],[ПоНеделямПлюс]], "ДД.ММ.ГГГГ")</f>
        <v>06-12.04.2015</v>
      </c>
      <c r="I532" s="16">
        <f>Время[[#This Row],[ПоНеделям]]-6</f>
        <v>42094</v>
      </c>
    </row>
    <row r="533" spans="1:9" x14ac:dyDescent="0.25">
      <c r="A533" s="16">
        <v>42101</v>
      </c>
      <c r="B533" s="2">
        <f t="shared" si="47"/>
        <v>2015</v>
      </c>
      <c r="C533" s="2">
        <f t="shared" si="48"/>
        <v>4</v>
      </c>
      <c r="D533" s="2">
        <f t="shared" si="49"/>
        <v>3</v>
      </c>
      <c r="E533" s="16">
        <f t="shared" si="46"/>
        <v>42100</v>
      </c>
      <c r="F533" s="16">
        <f>Время[[#This Row],[ПоНеделям]]+6</f>
        <v>42106</v>
      </c>
      <c r="G533" s="16">
        <f>Время[[#This Row],[ПоНеделям]]+7</f>
        <v>42107</v>
      </c>
      <c r="H533" s="16" t="str">
        <f>TEXT(DAY(Время[[#This Row],[ПоНеделям]]), "00")&amp;"-"&amp;TEXT(Время[[#This Row],[ПоНеделямПлюс]], "ДД.ММ.ГГГГ")</f>
        <v>06-12.04.2015</v>
      </c>
      <c r="I533" s="16">
        <f>Время[[#This Row],[ПоНеделям]]-6</f>
        <v>42094</v>
      </c>
    </row>
    <row r="534" spans="1:9" x14ac:dyDescent="0.25">
      <c r="A534" s="16">
        <v>42102</v>
      </c>
      <c r="B534" s="2">
        <f t="shared" si="47"/>
        <v>2015</v>
      </c>
      <c r="C534" s="2">
        <f t="shared" si="48"/>
        <v>4</v>
      </c>
      <c r="D534" s="2">
        <f t="shared" si="49"/>
        <v>4</v>
      </c>
      <c r="E534" s="16">
        <f t="shared" si="46"/>
        <v>42100</v>
      </c>
      <c r="F534" s="16">
        <f>Время[[#This Row],[ПоНеделям]]+6</f>
        <v>42106</v>
      </c>
      <c r="G534" s="16">
        <f>Время[[#This Row],[ПоНеделям]]+7</f>
        <v>42107</v>
      </c>
      <c r="H534" s="16" t="str">
        <f>TEXT(DAY(Время[[#This Row],[ПоНеделям]]), "00")&amp;"-"&amp;TEXT(Время[[#This Row],[ПоНеделямПлюс]], "ДД.ММ.ГГГГ")</f>
        <v>06-12.04.2015</v>
      </c>
      <c r="I534" s="16">
        <f>Время[[#This Row],[ПоНеделям]]-6</f>
        <v>42094</v>
      </c>
    </row>
    <row r="535" spans="1:9" x14ac:dyDescent="0.25">
      <c r="A535" s="16">
        <v>42103</v>
      </c>
      <c r="B535" s="2">
        <f t="shared" si="47"/>
        <v>2015</v>
      </c>
      <c r="C535" s="2">
        <f t="shared" si="48"/>
        <v>4</v>
      </c>
      <c r="D535" s="2">
        <f t="shared" si="49"/>
        <v>5</v>
      </c>
      <c r="E535" s="16">
        <f t="shared" si="46"/>
        <v>42100</v>
      </c>
      <c r="F535" s="16">
        <f>Время[[#This Row],[ПоНеделям]]+6</f>
        <v>42106</v>
      </c>
      <c r="G535" s="16">
        <f>Время[[#This Row],[ПоНеделям]]+7</f>
        <v>42107</v>
      </c>
      <c r="H535" s="16" t="str">
        <f>TEXT(DAY(Время[[#This Row],[ПоНеделям]]), "00")&amp;"-"&amp;TEXT(Время[[#This Row],[ПоНеделямПлюс]], "ДД.ММ.ГГГГ")</f>
        <v>06-12.04.2015</v>
      </c>
      <c r="I535" s="16">
        <f>Время[[#This Row],[ПоНеделям]]-6</f>
        <v>42094</v>
      </c>
    </row>
    <row r="536" spans="1:9" x14ac:dyDescent="0.25">
      <c r="A536" s="16">
        <v>42104</v>
      </c>
      <c r="B536" s="2">
        <f t="shared" si="47"/>
        <v>2015</v>
      </c>
      <c r="C536" s="2">
        <f t="shared" si="48"/>
        <v>4</v>
      </c>
      <c r="D536" s="2">
        <f t="shared" si="49"/>
        <v>6</v>
      </c>
      <c r="E536" s="16">
        <f t="shared" si="46"/>
        <v>42100</v>
      </c>
      <c r="F536" s="16">
        <f>Время[[#This Row],[ПоНеделям]]+6</f>
        <v>42106</v>
      </c>
      <c r="G536" s="16">
        <f>Время[[#This Row],[ПоНеделям]]+7</f>
        <v>42107</v>
      </c>
      <c r="H536" s="16" t="str">
        <f>TEXT(DAY(Время[[#This Row],[ПоНеделям]]), "00")&amp;"-"&amp;TEXT(Время[[#This Row],[ПоНеделямПлюс]], "ДД.ММ.ГГГГ")</f>
        <v>06-12.04.2015</v>
      </c>
      <c r="I536" s="16">
        <f>Время[[#This Row],[ПоНеделям]]-6</f>
        <v>42094</v>
      </c>
    </row>
    <row r="537" spans="1:9" x14ac:dyDescent="0.25">
      <c r="A537" s="16">
        <v>42105</v>
      </c>
      <c r="B537" s="2">
        <f t="shared" si="47"/>
        <v>2015</v>
      </c>
      <c r="C537" s="2">
        <f t="shared" si="48"/>
        <v>4</v>
      </c>
      <c r="D537" s="2">
        <f t="shared" si="49"/>
        <v>7</v>
      </c>
      <c r="E537" s="16">
        <f t="shared" si="46"/>
        <v>42100</v>
      </c>
      <c r="F537" s="16">
        <f>Время[[#This Row],[ПоНеделям]]+6</f>
        <v>42106</v>
      </c>
      <c r="G537" s="16">
        <f>Время[[#This Row],[ПоНеделям]]+7</f>
        <v>42107</v>
      </c>
      <c r="H537" s="16" t="str">
        <f>TEXT(DAY(Время[[#This Row],[ПоНеделям]]), "00")&amp;"-"&amp;TEXT(Время[[#This Row],[ПоНеделямПлюс]], "ДД.ММ.ГГГГ")</f>
        <v>06-12.04.2015</v>
      </c>
      <c r="I537" s="16">
        <f>Время[[#This Row],[ПоНеделям]]-6</f>
        <v>42094</v>
      </c>
    </row>
    <row r="538" spans="1:9" x14ac:dyDescent="0.25">
      <c r="A538" s="16">
        <v>42106</v>
      </c>
      <c r="B538" s="2">
        <f t="shared" si="47"/>
        <v>2015</v>
      </c>
      <c r="C538" s="2">
        <f t="shared" si="48"/>
        <v>4</v>
      </c>
      <c r="D538" s="2">
        <f t="shared" si="49"/>
        <v>1</v>
      </c>
      <c r="E538" s="16">
        <f t="shared" si="46"/>
        <v>42100</v>
      </c>
      <c r="F538" s="16">
        <f>Время[[#This Row],[ПоНеделям]]+6</f>
        <v>42106</v>
      </c>
      <c r="G538" s="16">
        <f>Время[[#This Row],[ПоНеделям]]+7</f>
        <v>42107</v>
      </c>
      <c r="H538" s="16" t="str">
        <f>TEXT(DAY(Время[[#This Row],[ПоНеделям]]), "00")&amp;"-"&amp;TEXT(Время[[#This Row],[ПоНеделямПлюс]], "ДД.ММ.ГГГГ")</f>
        <v>06-12.04.2015</v>
      </c>
      <c r="I538" s="16">
        <f>Время[[#This Row],[ПоНеделям]]-6</f>
        <v>42094</v>
      </c>
    </row>
    <row r="539" spans="1:9" x14ac:dyDescent="0.25">
      <c r="A539" s="16">
        <v>42107</v>
      </c>
      <c r="B539" s="2">
        <f t="shared" si="47"/>
        <v>2015</v>
      </c>
      <c r="C539" s="2">
        <f t="shared" si="48"/>
        <v>4</v>
      </c>
      <c r="D539" s="2">
        <f t="shared" si="49"/>
        <v>2</v>
      </c>
      <c r="E539" s="16">
        <f t="shared" si="46"/>
        <v>42107</v>
      </c>
      <c r="F539" s="16">
        <f>Время[[#This Row],[ПоНеделям]]+6</f>
        <v>42113</v>
      </c>
      <c r="G539" s="16">
        <f>Время[[#This Row],[ПоНеделям]]+7</f>
        <v>42114</v>
      </c>
      <c r="H539" s="16" t="str">
        <f>TEXT(DAY(Время[[#This Row],[ПоНеделям]]), "00")&amp;"-"&amp;TEXT(Время[[#This Row],[ПоНеделямПлюс]], "ДД.ММ.ГГГГ")</f>
        <v>13-19.04.2015</v>
      </c>
      <c r="I539" s="16">
        <f>Время[[#This Row],[ПоНеделям]]-6</f>
        <v>42101</v>
      </c>
    </row>
    <row r="540" spans="1:9" x14ac:dyDescent="0.25">
      <c r="A540" s="16">
        <v>42108</v>
      </c>
      <c r="B540" s="2">
        <f t="shared" si="47"/>
        <v>2015</v>
      </c>
      <c r="C540" s="2">
        <f t="shared" si="48"/>
        <v>4</v>
      </c>
      <c r="D540" s="2">
        <f t="shared" si="49"/>
        <v>3</v>
      </c>
      <c r="E540" s="16">
        <f t="shared" si="46"/>
        <v>42107</v>
      </c>
      <c r="F540" s="16">
        <f>Время[[#This Row],[ПоНеделям]]+6</f>
        <v>42113</v>
      </c>
      <c r="G540" s="16">
        <f>Время[[#This Row],[ПоНеделям]]+7</f>
        <v>42114</v>
      </c>
      <c r="H540" s="16" t="str">
        <f>TEXT(DAY(Время[[#This Row],[ПоНеделям]]), "00")&amp;"-"&amp;TEXT(Время[[#This Row],[ПоНеделямПлюс]], "ДД.ММ.ГГГГ")</f>
        <v>13-19.04.2015</v>
      </c>
      <c r="I540" s="16">
        <f>Время[[#This Row],[ПоНеделям]]-6</f>
        <v>42101</v>
      </c>
    </row>
    <row r="541" spans="1:9" x14ac:dyDescent="0.25">
      <c r="A541" s="16">
        <v>42109</v>
      </c>
      <c r="B541" s="2">
        <f t="shared" si="47"/>
        <v>2015</v>
      </c>
      <c r="C541" s="2">
        <f t="shared" si="48"/>
        <v>4</v>
      </c>
      <c r="D541" s="2">
        <f t="shared" si="49"/>
        <v>4</v>
      </c>
      <c r="E541" s="16">
        <f t="shared" si="46"/>
        <v>42107</v>
      </c>
      <c r="F541" s="16">
        <f>Время[[#This Row],[ПоНеделям]]+6</f>
        <v>42113</v>
      </c>
      <c r="G541" s="16">
        <f>Время[[#This Row],[ПоНеделям]]+7</f>
        <v>42114</v>
      </c>
      <c r="H541" s="16" t="str">
        <f>TEXT(DAY(Время[[#This Row],[ПоНеделям]]), "00")&amp;"-"&amp;TEXT(Время[[#This Row],[ПоНеделямПлюс]], "ДД.ММ.ГГГГ")</f>
        <v>13-19.04.2015</v>
      </c>
      <c r="I541" s="16">
        <f>Время[[#This Row],[ПоНеделям]]-6</f>
        <v>42101</v>
      </c>
    </row>
    <row r="542" spans="1:9" x14ac:dyDescent="0.25">
      <c r="A542" s="16">
        <v>42110</v>
      </c>
      <c r="B542" s="2">
        <f t="shared" si="47"/>
        <v>2015</v>
      </c>
      <c r="C542" s="2">
        <f t="shared" si="48"/>
        <v>4</v>
      </c>
      <c r="D542" s="2">
        <f t="shared" si="49"/>
        <v>5</v>
      </c>
      <c r="E542" s="16">
        <f t="shared" si="46"/>
        <v>42107</v>
      </c>
      <c r="F542" s="16">
        <f>Время[[#This Row],[ПоНеделям]]+6</f>
        <v>42113</v>
      </c>
      <c r="G542" s="16">
        <f>Время[[#This Row],[ПоНеделям]]+7</f>
        <v>42114</v>
      </c>
      <c r="H542" s="16" t="str">
        <f>TEXT(DAY(Время[[#This Row],[ПоНеделям]]), "00")&amp;"-"&amp;TEXT(Время[[#This Row],[ПоНеделямПлюс]], "ДД.ММ.ГГГГ")</f>
        <v>13-19.04.2015</v>
      </c>
      <c r="I542" s="16">
        <f>Время[[#This Row],[ПоНеделям]]-6</f>
        <v>42101</v>
      </c>
    </row>
    <row r="543" spans="1:9" x14ac:dyDescent="0.25">
      <c r="A543" s="16">
        <v>42111</v>
      </c>
      <c r="B543" s="2">
        <f t="shared" si="47"/>
        <v>2015</v>
      </c>
      <c r="C543" s="2">
        <f t="shared" si="48"/>
        <v>4</v>
      </c>
      <c r="D543" s="2">
        <f t="shared" si="49"/>
        <v>6</v>
      </c>
      <c r="E543" s="16">
        <f t="shared" si="46"/>
        <v>42107</v>
      </c>
      <c r="F543" s="16">
        <f>Время[[#This Row],[ПоНеделям]]+6</f>
        <v>42113</v>
      </c>
      <c r="G543" s="16">
        <f>Время[[#This Row],[ПоНеделям]]+7</f>
        <v>42114</v>
      </c>
      <c r="H543" s="16" t="str">
        <f>TEXT(DAY(Время[[#This Row],[ПоНеделям]]), "00")&amp;"-"&amp;TEXT(Время[[#This Row],[ПоНеделямПлюс]], "ДД.ММ.ГГГГ")</f>
        <v>13-19.04.2015</v>
      </c>
      <c r="I543" s="16">
        <f>Время[[#This Row],[ПоНеделям]]-6</f>
        <v>42101</v>
      </c>
    </row>
    <row r="544" spans="1:9" x14ac:dyDescent="0.25">
      <c r="A544" s="16">
        <v>42112</v>
      </c>
      <c r="B544" s="2">
        <f t="shared" si="47"/>
        <v>2015</v>
      </c>
      <c r="C544" s="2">
        <f t="shared" si="48"/>
        <v>4</v>
      </c>
      <c r="D544" s="2">
        <f t="shared" si="49"/>
        <v>7</v>
      </c>
      <c r="E544" s="16">
        <f t="shared" si="46"/>
        <v>42107</v>
      </c>
      <c r="F544" s="16">
        <f>Время[[#This Row],[ПоНеделям]]+6</f>
        <v>42113</v>
      </c>
      <c r="G544" s="16">
        <f>Время[[#This Row],[ПоНеделям]]+7</f>
        <v>42114</v>
      </c>
      <c r="H544" s="16" t="str">
        <f>TEXT(DAY(Время[[#This Row],[ПоНеделям]]), "00")&amp;"-"&amp;TEXT(Время[[#This Row],[ПоНеделямПлюс]], "ДД.ММ.ГГГГ")</f>
        <v>13-19.04.2015</v>
      </c>
      <c r="I544" s="16">
        <f>Время[[#This Row],[ПоНеделям]]-6</f>
        <v>42101</v>
      </c>
    </row>
    <row r="545" spans="1:9" x14ac:dyDescent="0.25">
      <c r="A545" s="16">
        <v>42113</v>
      </c>
      <c r="B545" s="2">
        <f t="shared" si="47"/>
        <v>2015</v>
      </c>
      <c r="C545" s="2">
        <f t="shared" si="48"/>
        <v>4</v>
      </c>
      <c r="D545" s="2">
        <f t="shared" si="49"/>
        <v>1</v>
      </c>
      <c r="E545" s="16">
        <f t="shared" si="46"/>
        <v>42107</v>
      </c>
      <c r="F545" s="16">
        <f>Время[[#This Row],[ПоНеделям]]+6</f>
        <v>42113</v>
      </c>
      <c r="G545" s="16">
        <f>Время[[#This Row],[ПоНеделям]]+7</f>
        <v>42114</v>
      </c>
      <c r="H545" s="16" t="str">
        <f>TEXT(DAY(Время[[#This Row],[ПоНеделям]]), "00")&amp;"-"&amp;TEXT(Время[[#This Row],[ПоНеделямПлюс]], "ДД.ММ.ГГГГ")</f>
        <v>13-19.04.2015</v>
      </c>
      <c r="I545" s="16">
        <f>Время[[#This Row],[ПоНеделям]]-6</f>
        <v>42101</v>
      </c>
    </row>
    <row r="546" spans="1:9" x14ac:dyDescent="0.25">
      <c r="A546" s="16">
        <v>42114</v>
      </c>
      <c r="B546" s="2">
        <f t="shared" si="47"/>
        <v>2015</v>
      </c>
      <c r="C546" s="2">
        <f t="shared" si="48"/>
        <v>4</v>
      </c>
      <c r="D546" s="2">
        <f t="shared" si="49"/>
        <v>2</v>
      </c>
      <c r="E546" s="16">
        <f t="shared" si="46"/>
        <v>42114</v>
      </c>
      <c r="F546" s="16">
        <f>Время[[#This Row],[ПоНеделям]]+6</f>
        <v>42120</v>
      </c>
      <c r="G546" s="16">
        <f>Время[[#This Row],[ПоНеделям]]+7</f>
        <v>42121</v>
      </c>
      <c r="H546" s="16" t="str">
        <f>TEXT(DAY(Время[[#This Row],[ПоНеделям]]), "00")&amp;"-"&amp;TEXT(Время[[#This Row],[ПоНеделямПлюс]], "ДД.ММ.ГГГГ")</f>
        <v>20-26.04.2015</v>
      </c>
      <c r="I546" s="16">
        <f>Время[[#This Row],[ПоНеделям]]-6</f>
        <v>42108</v>
      </c>
    </row>
    <row r="547" spans="1:9" x14ac:dyDescent="0.25">
      <c r="A547" s="16">
        <v>42115</v>
      </c>
      <c r="B547" s="2">
        <f t="shared" si="47"/>
        <v>2015</v>
      </c>
      <c r="C547" s="2">
        <f t="shared" si="48"/>
        <v>4</v>
      </c>
      <c r="D547" s="2">
        <f t="shared" si="49"/>
        <v>3</v>
      </c>
      <c r="E547" s="16">
        <f t="shared" si="46"/>
        <v>42114</v>
      </c>
      <c r="F547" s="16">
        <f>Время[[#This Row],[ПоНеделям]]+6</f>
        <v>42120</v>
      </c>
      <c r="G547" s="16">
        <f>Время[[#This Row],[ПоНеделям]]+7</f>
        <v>42121</v>
      </c>
      <c r="H547" s="16" t="str">
        <f>TEXT(DAY(Время[[#This Row],[ПоНеделям]]), "00")&amp;"-"&amp;TEXT(Время[[#This Row],[ПоНеделямПлюс]], "ДД.ММ.ГГГГ")</f>
        <v>20-26.04.2015</v>
      </c>
      <c r="I547" s="16">
        <f>Время[[#This Row],[ПоНеделям]]-6</f>
        <v>42108</v>
      </c>
    </row>
    <row r="548" spans="1:9" x14ac:dyDescent="0.25">
      <c r="A548" s="16">
        <v>42116</v>
      </c>
      <c r="B548" s="2">
        <f t="shared" si="47"/>
        <v>2015</v>
      </c>
      <c r="C548" s="2">
        <f t="shared" si="48"/>
        <v>4</v>
      </c>
      <c r="D548" s="2">
        <f t="shared" si="49"/>
        <v>4</v>
      </c>
      <c r="E548" s="16">
        <f t="shared" si="46"/>
        <v>42114</v>
      </c>
      <c r="F548" s="16">
        <f>Время[[#This Row],[ПоНеделям]]+6</f>
        <v>42120</v>
      </c>
      <c r="G548" s="16">
        <f>Время[[#This Row],[ПоНеделям]]+7</f>
        <v>42121</v>
      </c>
      <c r="H548" s="16" t="str">
        <f>TEXT(DAY(Время[[#This Row],[ПоНеделям]]), "00")&amp;"-"&amp;TEXT(Время[[#This Row],[ПоНеделямПлюс]], "ДД.ММ.ГГГГ")</f>
        <v>20-26.04.2015</v>
      </c>
      <c r="I548" s="16">
        <f>Время[[#This Row],[ПоНеделям]]-6</f>
        <v>42108</v>
      </c>
    </row>
    <row r="549" spans="1:9" x14ac:dyDescent="0.25">
      <c r="A549" s="16">
        <v>42117</v>
      </c>
      <c r="B549" s="2">
        <f t="shared" si="47"/>
        <v>2015</v>
      </c>
      <c r="C549" s="2">
        <f t="shared" si="48"/>
        <v>4</v>
      </c>
      <c r="D549" s="2">
        <f t="shared" si="49"/>
        <v>5</v>
      </c>
      <c r="E549" s="16">
        <f t="shared" si="46"/>
        <v>42114</v>
      </c>
      <c r="F549" s="16">
        <f>Время[[#This Row],[ПоНеделям]]+6</f>
        <v>42120</v>
      </c>
      <c r="G549" s="16">
        <f>Время[[#This Row],[ПоНеделям]]+7</f>
        <v>42121</v>
      </c>
      <c r="H549" s="16" t="str">
        <f>TEXT(DAY(Время[[#This Row],[ПоНеделям]]), "00")&amp;"-"&amp;TEXT(Время[[#This Row],[ПоНеделямПлюс]], "ДД.ММ.ГГГГ")</f>
        <v>20-26.04.2015</v>
      </c>
      <c r="I549" s="16">
        <f>Время[[#This Row],[ПоНеделям]]-6</f>
        <v>42108</v>
      </c>
    </row>
    <row r="550" spans="1:9" x14ac:dyDescent="0.25">
      <c r="A550" s="16">
        <v>42118</v>
      </c>
      <c r="B550" s="2">
        <f t="shared" si="47"/>
        <v>2015</v>
      </c>
      <c r="C550" s="2">
        <f t="shared" si="48"/>
        <v>4</v>
      </c>
      <c r="D550" s="2">
        <f t="shared" si="49"/>
        <v>6</v>
      </c>
      <c r="E550" s="16">
        <f t="shared" si="46"/>
        <v>42114</v>
      </c>
      <c r="F550" s="16">
        <f>Время[[#This Row],[ПоНеделям]]+6</f>
        <v>42120</v>
      </c>
      <c r="G550" s="16">
        <f>Время[[#This Row],[ПоНеделям]]+7</f>
        <v>42121</v>
      </c>
      <c r="H550" s="16" t="str">
        <f>TEXT(DAY(Время[[#This Row],[ПоНеделям]]), "00")&amp;"-"&amp;TEXT(Время[[#This Row],[ПоНеделямПлюс]], "ДД.ММ.ГГГГ")</f>
        <v>20-26.04.2015</v>
      </c>
      <c r="I550" s="16">
        <f>Время[[#This Row],[ПоНеделям]]-6</f>
        <v>42108</v>
      </c>
    </row>
    <row r="551" spans="1:9" x14ac:dyDescent="0.25">
      <c r="A551" s="16">
        <v>42119</v>
      </c>
      <c r="B551" s="2">
        <f t="shared" si="47"/>
        <v>2015</v>
      </c>
      <c r="C551" s="2">
        <f t="shared" si="48"/>
        <v>4</v>
      </c>
      <c r="D551" s="2">
        <f t="shared" si="49"/>
        <v>7</v>
      </c>
      <c r="E551" s="16">
        <f t="shared" si="46"/>
        <v>42114</v>
      </c>
      <c r="F551" s="16">
        <f>Время[[#This Row],[ПоНеделям]]+6</f>
        <v>42120</v>
      </c>
      <c r="G551" s="16">
        <f>Время[[#This Row],[ПоНеделям]]+7</f>
        <v>42121</v>
      </c>
      <c r="H551" s="16" t="str">
        <f>TEXT(DAY(Время[[#This Row],[ПоНеделям]]), "00")&amp;"-"&amp;TEXT(Время[[#This Row],[ПоНеделямПлюс]], "ДД.ММ.ГГГГ")</f>
        <v>20-26.04.2015</v>
      </c>
      <c r="I551" s="16">
        <f>Время[[#This Row],[ПоНеделям]]-6</f>
        <v>42108</v>
      </c>
    </row>
    <row r="552" spans="1:9" x14ac:dyDescent="0.25">
      <c r="A552" s="16">
        <v>42120</v>
      </c>
      <c r="B552" s="2">
        <f t="shared" si="47"/>
        <v>2015</v>
      </c>
      <c r="C552" s="2">
        <f t="shared" si="48"/>
        <v>4</v>
      </c>
      <c r="D552" s="2">
        <f t="shared" si="49"/>
        <v>1</v>
      </c>
      <c r="E552" s="16">
        <f t="shared" si="46"/>
        <v>42114</v>
      </c>
      <c r="F552" s="16">
        <f>Время[[#This Row],[ПоНеделям]]+6</f>
        <v>42120</v>
      </c>
      <c r="G552" s="16">
        <f>Время[[#This Row],[ПоНеделям]]+7</f>
        <v>42121</v>
      </c>
      <c r="H552" s="16" t="str">
        <f>TEXT(DAY(Время[[#This Row],[ПоНеделям]]), "00")&amp;"-"&amp;TEXT(Время[[#This Row],[ПоНеделямПлюс]], "ДД.ММ.ГГГГ")</f>
        <v>20-26.04.2015</v>
      </c>
      <c r="I552" s="16">
        <f>Время[[#This Row],[ПоНеделям]]-6</f>
        <v>42108</v>
      </c>
    </row>
    <row r="553" spans="1:9" x14ac:dyDescent="0.25">
      <c r="A553" s="16">
        <v>42121</v>
      </c>
      <c r="B553" s="2">
        <f t="shared" si="47"/>
        <v>2015</v>
      </c>
      <c r="C553" s="2">
        <f t="shared" si="48"/>
        <v>4</v>
      </c>
      <c r="D553" s="2">
        <f t="shared" si="49"/>
        <v>2</v>
      </c>
      <c r="E553" s="16">
        <f t="shared" si="46"/>
        <v>42121</v>
      </c>
      <c r="F553" s="16">
        <f>Время[[#This Row],[ПоНеделям]]+6</f>
        <v>42127</v>
      </c>
      <c r="G553" s="16">
        <f>Время[[#This Row],[ПоНеделям]]+7</f>
        <v>42128</v>
      </c>
      <c r="H553" s="16" t="str">
        <f>TEXT(DAY(Время[[#This Row],[ПоНеделям]]), "00")&amp;"-"&amp;TEXT(Время[[#This Row],[ПоНеделямПлюс]], "ДД.ММ.ГГГГ")</f>
        <v>27-03.05.2015</v>
      </c>
      <c r="I553" s="16">
        <f>Время[[#This Row],[ПоНеделям]]-6</f>
        <v>42115</v>
      </c>
    </row>
    <row r="554" spans="1:9" x14ac:dyDescent="0.25">
      <c r="A554" s="16">
        <v>42122</v>
      </c>
      <c r="B554" s="2">
        <f t="shared" si="47"/>
        <v>2015</v>
      </c>
      <c r="C554" s="2">
        <f t="shared" si="48"/>
        <v>4</v>
      </c>
      <c r="D554" s="2">
        <f t="shared" si="49"/>
        <v>3</v>
      </c>
      <c r="E554" s="16">
        <f t="shared" si="46"/>
        <v>42121</v>
      </c>
      <c r="F554" s="16">
        <f>Время[[#This Row],[ПоНеделям]]+6</f>
        <v>42127</v>
      </c>
      <c r="G554" s="16">
        <f>Время[[#This Row],[ПоНеделям]]+7</f>
        <v>42128</v>
      </c>
      <c r="H554" s="16" t="str">
        <f>TEXT(DAY(Время[[#This Row],[ПоНеделям]]), "00")&amp;"-"&amp;TEXT(Время[[#This Row],[ПоНеделямПлюс]], "ДД.ММ.ГГГГ")</f>
        <v>27-03.05.2015</v>
      </c>
      <c r="I554" s="16">
        <f>Время[[#This Row],[ПоНеделям]]-6</f>
        <v>42115</v>
      </c>
    </row>
    <row r="555" spans="1:9" x14ac:dyDescent="0.25">
      <c r="A555" s="16">
        <v>42123</v>
      </c>
      <c r="B555" s="2">
        <f t="shared" si="47"/>
        <v>2015</v>
      </c>
      <c r="C555" s="2">
        <f t="shared" si="48"/>
        <v>4</v>
      </c>
      <c r="D555" s="2">
        <f t="shared" si="49"/>
        <v>4</v>
      </c>
      <c r="E555" s="16">
        <f t="shared" si="46"/>
        <v>42121</v>
      </c>
      <c r="F555" s="16">
        <f>Время[[#This Row],[ПоНеделям]]+6</f>
        <v>42127</v>
      </c>
      <c r="G555" s="16">
        <f>Время[[#This Row],[ПоНеделям]]+7</f>
        <v>42128</v>
      </c>
      <c r="H555" s="16" t="str">
        <f>TEXT(DAY(Время[[#This Row],[ПоНеделям]]), "00")&amp;"-"&amp;TEXT(Время[[#This Row],[ПоНеделямПлюс]], "ДД.ММ.ГГГГ")</f>
        <v>27-03.05.2015</v>
      </c>
      <c r="I555" s="16">
        <f>Время[[#This Row],[ПоНеделям]]-6</f>
        <v>42115</v>
      </c>
    </row>
    <row r="556" spans="1:9" x14ac:dyDescent="0.25">
      <c r="A556" s="16">
        <v>42124</v>
      </c>
      <c r="B556" s="2">
        <f t="shared" si="47"/>
        <v>2015</v>
      </c>
      <c r="C556" s="2">
        <f t="shared" si="48"/>
        <v>4</v>
      </c>
      <c r="D556" s="2">
        <f t="shared" si="49"/>
        <v>5</v>
      </c>
      <c r="E556" s="16">
        <f t="shared" si="46"/>
        <v>42121</v>
      </c>
      <c r="F556" s="16">
        <f>Время[[#This Row],[ПоНеделям]]+6</f>
        <v>42127</v>
      </c>
      <c r="G556" s="16">
        <f>Время[[#This Row],[ПоНеделям]]+7</f>
        <v>42128</v>
      </c>
      <c r="H556" s="16" t="str">
        <f>TEXT(DAY(Время[[#This Row],[ПоНеделям]]), "00")&amp;"-"&amp;TEXT(Время[[#This Row],[ПоНеделямПлюс]], "ДД.ММ.ГГГГ")</f>
        <v>27-03.05.2015</v>
      </c>
      <c r="I556" s="16">
        <f>Время[[#This Row],[ПоНеделям]]-6</f>
        <v>42115</v>
      </c>
    </row>
    <row r="557" spans="1:9" x14ac:dyDescent="0.25">
      <c r="A557" s="16">
        <v>42125</v>
      </c>
      <c r="B557" s="2">
        <f t="shared" si="47"/>
        <v>2015</v>
      </c>
      <c r="C557" s="2">
        <f t="shared" si="48"/>
        <v>5</v>
      </c>
      <c r="D557" s="2">
        <f t="shared" si="49"/>
        <v>6</v>
      </c>
      <c r="E557" s="16">
        <f t="shared" si="46"/>
        <v>42121</v>
      </c>
      <c r="F557" s="16">
        <f>Время[[#This Row],[ПоНеделям]]+6</f>
        <v>42127</v>
      </c>
      <c r="G557" s="16">
        <f>Время[[#This Row],[ПоНеделям]]+7</f>
        <v>42128</v>
      </c>
      <c r="H557" s="16" t="str">
        <f>TEXT(DAY(Время[[#This Row],[ПоНеделям]]), "00")&amp;"-"&amp;TEXT(Время[[#This Row],[ПоНеделямПлюс]], "ДД.ММ.ГГГГ")</f>
        <v>27-03.05.2015</v>
      </c>
      <c r="I557" s="16">
        <f>Время[[#This Row],[ПоНеделям]]-6</f>
        <v>42115</v>
      </c>
    </row>
    <row r="558" spans="1:9" x14ac:dyDescent="0.25">
      <c r="A558" s="16">
        <v>42126</v>
      </c>
      <c r="B558" s="2">
        <f t="shared" si="47"/>
        <v>2015</v>
      </c>
      <c r="C558" s="2">
        <f t="shared" si="48"/>
        <v>5</v>
      </c>
      <c r="D558" s="2">
        <f t="shared" si="49"/>
        <v>7</v>
      </c>
      <c r="E558" s="16">
        <f t="shared" si="46"/>
        <v>42121</v>
      </c>
      <c r="F558" s="16">
        <f>Время[[#This Row],[ПоНеделям]]+6</f>
        <v>42127</v>
      </c>
      <c r="G558" s="16">
        <f>Время[[#This Row],[ПоНеделям]]+7</f>
        <v>42128</v>
      </c>
      <c r="H558" s="16" t="str">
        <f>TEXT(DAY(Время[[#This Row],[ПоНеделям]]), "00")&amp;"-"&amp;TEXT(Время[[#This Row],[ПоНеделямПлюс]], "ДД.ММ.ГГГГ")</f>
        <v>27-03.05.2015</v>
      </c>
      <c r="I558" s="16">
        <f>Время[[#This Row],[ПоНеделям]]-6</f>
        <v>42115</v>
      </c>
    </row>
    <row r="559" spans="1:9" x14ac:dyDescent="0.25">
      <c r="A559" s="16">
        <v>42127</v>
      </c>
      <c r="B559" s="2">
        <f t="shared" si="47"/>
        <v>2015</v>
      </c>
      <c r="C559" s="2">
        <f t="shared" si="48"/>
        <v>5</v>
      </c>
      <c r="D559" s="2">
        <f t="shared" si="49"/>
        <v>1</v>
      </c>
      <c r="E559" s="16">
        <f t="shared" si="46"/>
        <v>42121</v>
      </c>
      <c r="F559" s="16">
        <f>Время[[#This Row],[ПоНеделям]]+6</f>
        <v>42127</v>
      </c>
      <c r="G559" s="16">
        <f>Время[[#This Row],[ПоНеделям]]+7</f>
        <v>42128</v>
      </c>
      <c r="H559" s="16" t="str">
        <f>TEXT(DAY(Время[[#This Row],[ПоНеделям]]), "00")&amp;"-"&amp;TEXT(Время[[#This Row],[ПоНеделямПлюс]], "ДД.ММ.ГГГГ")</f>
        <v>27-03.05.2015</v>
      </c>
      <c r="I559" s="16">
        <f>Время[[#This Row],[ПоНеделям]]-6</f>
        <v>42115</v>
      </c>
    </row>
    <row r="560" spans="1:9" x14ac:dyDescent="0.25">
      <c r="A560" s="16">
        <v>42128</v>
      </c>
      <c r="B560" s="2">
        <f t="shared" si="47"/>
        <v>2015</v>
      </c>
      <c r="C560" s="2">
        <f t="shared" si="48"/>
        <v>5</v>
      </c>
      <c r="D560" s="2">
        <f t="shared" si="49"/>
        <v>2</v>
      </c>
      <c r="E560" s="16">
        <f t="shared" si="46"/>
        <v>42128</v>
      </c>
      <c r="F560" s="16">
        <f>Время[[#This Row],[ПоНеделям]]+6</f>
        <v>42134</v>
      </c>
      <c r="G560" s="16">
        <f>Время[[#This Row],[ПоНеделям]]+7</f>
        <v>42135</v>
      </c>
      <c r="H560" s="16" t="str">
        <f>TEXT(DAY(Время[[#This Row],[ПоНеделям]]), "00")&amp;"-"&amp;TEXT(Время[[#This Row],[ПоНеделямПлюс]], "ДД.ММ.ГГГГ")</f>
        <v>04-10.05.2015</v>
      </c>
      <c r="I560" s="16">
        <f>Время[[#This Row],[ПоНеделям]]-6</f>
        <v>42122</v>
      </c>
    </row>
    <row r="561" spans="1:9" x14ac:dyDescent="0.25">
      <c r="A561" s="16">
        <v>42129</v>
      </c>
      <c r="B561" s="2">
        <f t="shared" si="47"/>
        <v>2015</v>
      </c>
      <c r="C561" s="2">
        <f t="shared" si="48"/>
        <v>5</v>
      </c>
      <c r="D561" s="2">
        <f t="shared" si="49"/>
        <v>3</v>
      </c>
      <c r="E561" s="16">
        <f t="shared" si="46"/>
        <v>42128</v>
      </c>
      <c r="F561" s="16">
        <f>Время[[#This Row],[ПоНеделям]]+6</f>
        <v>42134</v>
      </c>
      <c r="G561" s="16">
        <f>Время[[#This Row],[ПоНеделям]]+7</f>
        <v>42135</v>
      </c>
      <c r="H561" s="16" t="str">
        <f>TEXT(DAY(Время[[#This Row],[ПоНеделям]]), "00")&amp;"-"&amp;TEXT(Время[[#This Row],[ПоНеделямПлюс]], "ДД.ММ.ГГГГ")</f>
        <v>04-10.05.2015</v>
      </c>
      <c r="I561" s="16">
        <f>Время[[#This Row],[ПоНеделям]]-6</f>
        <v>42122</v>
      </c>
    </row>
    <row r="562" spans="1:9" x14ac:dyDescent="0.25">
      <c r="A562" s="16">
        <v>42130</v>
      </c>
      <c r="B562" s="2">
        <f t="shared" si="47"/>
        <v>2015</v>
      </c>
      <c r="C562" s="2">
        <f t="shared" si="48"/>
        <v>5</v>
      </c>
      <c r="D562" s="2">
        <f t="shared" si="49"/>
        <v>4</v>
      </c>
      <c r="E562" s="16">
        <f t="shared" si="46"/>
        <v>42128</v>
      </c>
      <c r="F562" s="16">
        <f>Время[[#This Row],[ПоНеделям]]+6</f>
        <v>42134</v>
      </c>
      <c r="G562" s="16">
        <f>Время[[#This Row],[ПоНеделям]]+7</f>
        <v>42135</v>
      </c>
      <c r="H562" s="16" t="str">
        <f>TEXT(DAY(Время[[#This Row],[ПоНеделям]]), "00")&amp;"-"&amp;TEXT(Время[[#This Row],[ПоНеделямПлюс]], "ДД.ММ.ГГГГ")</f>
        <v>04-10.05.2015</v>
      </c>
      <c r="I562" s="16">
        <f>Время[[#This Row],[ПоНеделям]]-6</f>
        <v>42122</v>
      </c>
    </row>
    <row r="563" spans="1:9" x14ac:dyDescent="0.25">
      <c r="A563" s="16">
        <v>42131</v>
      </c>
      <c r="B563" s="2">
        <f t="shared" si="47"/>
        <v>2015</v>
      </c>
      <c r="C563" s="2">
        <f t="shared" si="48"/>
        <v>5</v>
      </c>
      <c r="D563" s="2">
        <f t="shared" si="49"/>
        <v>5</v>
      </c>
      <c r="E563" s="16">
        <f t="shared" si="46"/>
        <v>42128</v>
      </c>
      <c r="F563" s="16">
        <f>Время[[#This Row],[ПоНеделям]]+6</f>
        <v>42134</v>
      </c>
      <c r="G563" s="16">
        <f>Время[[#This Row],[ПоНеделям]]+7</f>
        <v>42135</v>
      </c>
      <c r="H563" s="16" t="str">
        <f>TEXT(DAY(Время[[#This Row],[ПоНеделям]]), "00")&amp;"-"&amp;TEXT(Время[[#This Row],[ПоНеделямПлюс]], "ДД.ММ.ГГГГ")</f>
        <v>04-10.05.2015</v>
      </c>
      <c r="I563" s="16">
        <f>Время[[#This Row],[ПоНеделям]]-6</f>
        <v>42122</v>
      </c>
    </row>
    <row r="564" spans="1:9" x14ac:dyDescent="0.25">
      <c r="A564" s="16">
        <v>42132</v>
      </c>
      <c r="B564" s="2">
        <f t="shared" si="47"/>
        <v>2015</v>
      </c>
      <c r="C564" s="2">
        <f t="shared" si="48"/>
        <v>5</v>
      </c>
      <c r="D564" s="2">
        <f t="shared" si="49"/>
        <v>6</v>
      </c>
      <c r="E564" s="16">
        <f t="shared" si="46"/>
        <v>42128</v>
      </c>
      <c r="F564" s="16">
        <f>Время[[#This Row],[ПоНеделям]]+6</f>
        <v>42134</v>
      </c>
      <c r="G564" s="16">
        <f>Время[[#This Row],[ПоНеделям]]+7</f>
        <v>42135</v>
      </c>
      <c r="H564" s="16" t="str">
        <f>TEXT(DAY(Время[[#This Row],[ПоНеделям]]), "00")&amp;"-"&amp;TEXT(Время[[#This Row],[ПоНеделямПлюс]], "ДД.ММ.ГГГГ")</f>
        <v>04-10.05.2015</v>
      </c>
      <c r="I564" s="16">
        <f>Время[[#This Row],[ПоНеделям]]-6</f>
        <v>42122</v>
      </c>
    </row>
    <row r="565" spans="1:9" x14ac:dyDescent="0.25">
      <c r="A565" s="16">
        <v>42133</v>
      </c>
      <c r="B565" s="2">
        <f t="shared" si="47"/>
        <v>2015</v>
      </c>
      <c r="C565" s="2">
        <f t="shared" si="48"/>
        <v>5</v>
      </c>
      <c r="D565" s="2">
        <f t="shared" si="49"/>
        <v>7</v>
      </c>
      <c r="E565" s="16">
        <f t="shared" si="46"/>
        <v>42128</v>
      </c>
      <c r="F565" s="16">
        <f>Время[[#This Row],[ПоНеделям]]+6</f>
        <v>42134</v>
      </c>
      <c r="G565" s="16">
        <f>Время[[#This Row],[ПоНеделям]]+7</f>
        <v>42135</v>
      </c>
      <c r="H565" s="16" t="str">
        <f>TEXT(DAY(Время[[#This Row],[ПоНеделям]]), "00")&amp;"-"&amp;TEXT(Время[[#This Row],[ПоНеделямПлюс]], "ДД.ММ.ГГГГ")</f>
        <v>04-10.05.2015</v>
      </c>
      <c r="I565" s="16">
        <f>Время[[#This Row],[ПоНеделям]]-6</f>
        <v>42122</v>
      </c>
    </row>
    <row r="566" spans="1:9" x14ac:dyDescent="0.25">
      <c r="A566" s="16">
        <v>42134</v>
      </c>
      <c r="B566" s="2">
        <f t="shared" si="47"/>
        <v>2015</v>
      </c>
      <c r="C566" s="2">
        <f t="shared" si="48"/>
        <v>5</v>
      </c>
      <c r="D566" s="2">
        <f t="shared" si="49"/>
        <v>1</v>
      </c>
      <c r="E566" s="16">
        <f t="shared" si="46"/>
        <v>42128</v>
      </c>
      <c r="F566" s="16">
        <f>Время[[#This Row],[ПоНеделям]]+6</f>
        <v>42134</v>
      </c>
      <c r="G566" s="16">
        <f>Время[[#This Row],[ПоНеделям]]+7</f>
        <v>42135</v>
      </c>
      <c r="H566" s="16" t="str">
        <f>TEXT(DAY(Время[[#This Row],[ПоНеделям]]), "00")&amp;"-"&amp;TEXT(Время[[#This Row],[ПоНеделямПлюс]], "ДД.ММ.ГГГГ")</f>
        <v>04-10.05.2015</v>
      </c>
      <c r="I566" s="16">
        <f>Время[[#This Row],[ПоНеделям]]-6</f>
        <v>42122</v>
      </c>
    </row>
    <row r="567" spans="1:9" x14ac:dyDescent="0.25">
      <c r="A567" s="16">
        <v>42135</v>
      </c>
      <c r="B567" s="2">
        <f t="shared" si="47"/>
        <v>2015</v>
      </c>
      <c r="C567" s="2">
        <f t="shared" si="48"/>
        <v>5</v>
      </c>
      <c r="D567" s="2">
        <f t="shared" si="49"/>
        <v>2</v>
      </c>
      <c r="E567" s="16">
        <f t="shared" si="46"/>
        <v>42135</v>
      </c>
      <c r="F567" s="16">
        <f>Время[[#This Row],[ПоНеделям]]+6</f>
        <v>42141</v>
      </c>
      <c r="G567" s="16">
        <f>Время[[#This Row],[ПоНеделям]]+7</f>
        <v>42142</v>
      </c>
      <c r="H567" s="16" t="str">
        <f>TEXT(DAY(Время[[#This Row],[ПоНеделям]]), "00")&amp;"-"&amp;TEXT(Время[[#This Row],[ПоНеделямПлюс]], "ДД.ММ.ГГГГ")</f>
        <v>11-17.05.2015</v>
      </c>
      <c r="I567" s="16">
        <f>Время[[#This Row],[ПоНеделям]]-6</f>
        <v>42129</v>
      </c>
    </row>
    <row r="568" spans="1:9" x14ac:dyDescent="0.25">
      <c r="A568" s="16">
        <v>42136</v>
      </c>
      <c r="B568" s="2">
        <f t="shared" si="47"/>
        <v>2015</v>
      </c>
      <c r="C568" s="2">
        <f t="shared" si="48"/>
        <v>5</v>
      </c>
      <c r="D568" s="2">
        <f t="shared" si="49"/>
        <v>3</v>
      </c>
      <c r="E568" s="16">
        <f t="shared" si="46"/>
        <v>42135</v>
      </c>
      <c r="F568" s="16">
        <f>Время[[#This Row],[ПоНеделям]]+6</f>
        <v>42141</v>
      </c>
      <c r="G568" s="16">
        <f>Время[[#This Row],[ПоНеделям]]+7</f>
        <v>42142</v>
      </c>
      <c r="H568" s="16" t="str">
        <f>TEXT(DAY(Время[[#This Row],[ПоНеделям]]), "00")&amp;"-"&amp;TEXT(Время[[#This Row],[ПоНеделямПлюс]], "ДД.ММ.ГГГГ")</f>
        <v>11-17.05.2015</v>
      </c>
      <c r="I568" s="16">
        <f>Время[[#This Row],[ПоНеделям]]-6</f>
        <v>42129</v>
      </c>
    </row>
    <row r="569" spans="1:9" x14ac:dyDescent="0.25">
      <c r="A569" s="16">
        <v>42137</v>
      </c>
      <c r="B569" s="2">
        <f t="shared" si="47"/>
        <v>2015</v>
      </c>
      <c r="C569" s="2">
        <f t="shared" si="48"/>
        <v>5</v>
      </c>
      <c r="D569" s="2">
        <f t="shared" si="49"/>
        <v>4</v>
      </c>
      <c r="E569" s="16">
        <f t="shared" si="46"/>
        <v>42135</v>
      </c>
      <c r="F569" s="16">
        <f>Время[[#This Row],[ПоНеделям]]+6</f>
        <v>42141</v>
      </c>
      <c r="G569" s="16">
        <f>Время[[#This Row],[ПоНеделям]]+7</f>
        <v>42142</v>
      </c>
      <c r="H569" s="16" t="str">
        <f>TEXT(DAY(Время[[#This Row],[ПоНеделям]]), "00")&amp;"-"&amp;TEXT(Время[[#This Row],[ПоНеделямПлюс]], "ДД.ММ.ГГГГ")</f>
        <v>11-17.05.2015</v>
      </c>
      <c r="I569" s="16">
        <f>Время[[#This Row],[ПоНеделям]]-6</f>
        <v>42129</v>
      </c>
    </row>
    <row r="570" spans="1:9" x14ac:dyDescent="0.25">
      <c r="A570" s="16">
        <v>42138</v>
      </c>
      <c r="B570" s="2">
        <f t="shared" si="47"/>
        <v>2015</v>
      </c>
      <c r="C570" s="2">
        <f t="shared" si="48"/>
        <v>5</v>
      </c>
      <c r="D570" s="2">
        <f t="shared" si="49"/>
        <v>5</v>
      </c>
      <c r="E570" s="16">
        <f t="shared" si="46"/>
        <v>42135</v>
      </c>
      <c r="F570" s="16">
        <f>Время[[#This Row],[ПоНеделям]]+6</f>
        <v>42141</v>
      </c>
      <c r="G570" s="16">
        <f>Время[[#This Row],[ПоНеделям]]+7</f>
        <v>42142</v>
      </c>
      <c r="H570" s="16" t="str">
        <f>TEXT(DAY(Время[[#This Row],[ПоНеделям]]), "00")&amp;"-"&amp;TEXT(Время[[#This Row],[ПоНеделямПлюс]], "ДД.ММ.ГГГГ")</f>
        <v>11-17.05.2015</v>
      </c>
      <c r="I570" s="16">
        <f>Время[[#This Row],[ПоНеделям]]-6</f>
        <v>42129</v>
      </c>
    </row>
    <row r="571" spans="1:9" x14ac:dyDescent="0.25">
      <c r="A571" s="16">
        <v>42139</v>
      </c>
      <c r="B571" s="2">
        <f t="shared" si="47"/>
        <v>2015</v>
      </c>
      <c r="C571" s="2">
        <f t="shared" si="48"/>
        <v>5</v>
      </c>
      <c r="D571" s="2">
        <f t="shared" si="49"/>
        <v>6</v>
      </c>
      <c r="E571" s="16">
        <f t="shared" si="46"/>
        <v>42135</v>
      </c>
      <c r="F571" s="16">
        <f>Время[[#This Row],[ПоНеделям]]+6</f>
        <v>42141</v>
      </c>
      <c r="G571" s="16">
        <f>Время[[#This Row],[ПоНеделям]]+7</f>
        <v>42142</v>
      </c>
      <c r="H571" s="16" t="str">
        <f>TEXT(DAY(Время[[#This Row],[ПоНеделям]]), "00")&amp;"-"&amp;TEXT(Время[[#This Row],[ПоНеделямПлюс]], "ДД.ММ.ГГГГ")</f>
        <v>11-17.05.2015</v>
      </c>
      <c r="I571" s="16">
        <f>Время[[#This Row],[ПоНеделям]]-6</f>
        <v>42129</v>
      </c>
    </row>
    <row r="572" spans="1:9" x14ac:dyDescent="0.25">
      <c r="A572" s="16">
        <v>42140</v>
      </c>
      <c r="B572" s="2">
        <f t="shared" si="47"/>
        <v>2015</v>
      </c>
      <c r="C572" s="2">
        <f t="shared" si="48"/>
        <v>5</v>
      </c>
      <c r="D572" s="2">
        <f t="shared" si="49"/>
        <v>7</v>
      </c>
      <c r="E572" s="16">
        <f t="shared" si="46"/>
        <v>42135</v>
      </c>
      <c r="F572" s="16">
        <f>Время[[#This Row],[ПоНеделям]]+6</f>
        <v>42141</v>
      </c>
      <c r="G572" s="16">
        <f>Время[[#This Row],[ПоНеделям]]+7</f>
        <v>42142</v>
      </c>
      <c r="H572" s="16" t="str">
        <f>TEXT(DAY(Время[[#This Row],[ПоНеделям]]), "00")&amp;"-"&amp;TEXT(Время[[#This Row],[ПоНеделямПлюс]], "ДД.ММ.ГГГГ")</f>
        <v>11-17.05.2015</v>
      </c>
      <c r="I572" s="16">
        <f>Время[[#This Row],[ПоНеделям]]-6</f>
        <v>42129</v>
      </c>
    </row>
    <row r="573" spans="1:9" x14ac:dyDescent="0.25">
      <c r="A573" s="16">
        <v>42141</v>
      </c>
      <c r="B573" s="2">
        <f t="shared" si="47"/>
        <v>2015</v>
      </c>
      <c r="C573" s="2">
        <f t="shared" si="48"/>
        <v>5</v>
      </c>
      <c r="D573" s="2">
        <f t="shared" si="49"/>
        <v>1</v>
      </c>
      <c r="E573" s="16">
        <f t="shared" si="46"/>
        <v>42135</v>
      </c>
      <c r="F573" s="16">
        <f>Время[[#This Row],[ПоНеделям]]+6</f>
        <v>42141</v>
      </c>
      <c r="G573" s="16">
        <f>Время[[#This Row],[ПоНеделям]]+7</f>
        <v>42142</v>
      </c>
      <c r="H573" s="16" t="str">
        <f>TEXT(DAY(Время[[#This Row],[ПоНеделям]]), "00")&amp;"-"&amp;TEXT(Время[[#This Row],[ПоНеделямПлюс]], "ДД.ММ.ГГГГ")</f>
        <v>11-17.05.2015</v>
      </c>
      <c r="I573" s="16">
        <f>Время[[#This Row],[ПоНеделям]]-6</f>
        <v>42129</v>
      </c>
    </row>
    <row r="574" spans="1:9" x14ac:dyDescent="0.25">
      <c r="A574" s="16">
        <v>42142</v>
      </c>
      <c r="B574" s="2">
        <f t="shared" si="47"/>
        <v>2015</v>
      </c>
      <c r="C574" s="2">
        <f t="shared" si="48"/>
        <v>5</v>
      </c>
      <c r="D574" s="2">
        <f t="shared" si="49"/>
        <v>2</v>
      </c>
      <c r="E574" s="16">
        <f t="shared" si="46"/>
        <v>42142</v>
      </c>
      <c r="F574" s="16">
        <f>Время[[#This Row],[ПоНеделям]]+6</f>
        <v>42148</v>
      </c>
      <c r="G574" s="16">
        <f>Время[[#This Row],[ПоНеделям]]+7</f>
        <v>42149</v>
      </c>
      <c r="H574" s="16" t="str">
        <f>TEXT(DAY(Время[[#This Row],[ПоНеделям]]), "00")&amp;"-"&amp;TEXT(Время[[#This Row],[ПоНеделямПлюс]], "ДД.ММ.ГГГГ")</f>
        <v>18-24.05.2015</v>
      </c>
      <c r="I574" s="16">
        <f>Время[[#This Row],[ПоНеделям]]-6</f>
        <v>42136</v>
      </c>
    </row>
    <row r="575" spans="1:9" x14ac:dyDescent="0.25">
      <c r="A575" s="16">
        <v>42143</v>
      </c>
      <c r="B575" s="2">
        <f t="shared" si="47"/>
        <v>2015</v>
      </c>
      <c r="C575" s="2">
        <f t="shared" si="48"/>
        <v>5</v>
      </c>
      <c r="D575" s="2">
        <f t="shared" si="49"/>
        <v>3</v>
      </c>
      <c r="E575" s="16">
        <f t="shared" si="46"/>
        <v>42142</v>
      </c>
      <c r="F575" s="16">
        <f>Время[[#This Row],[ПоНеделям]]+6</f>
        <v>42148</v>
      </c>
      <c r="G575" s="16">
        <f>Время[[#This Row],[ПоНеделям]]+7</f>
        <v>42149</v>
      </c>
      <c r="H575" s="16" t="str">
        <f>TEXT(DAY(Время[[#This Row],[ПоНеделям]]), "00")&amp;"-"&amp;TEXT(Время[[#This Row],[ПоНеделямПлюс]], "ДД.ММ.ГГГГ")</f>
        <v>18-24.05.2015</v>
      </c>
      <c r="I575" s="16">
        <f>Время[[#This Row],[ПоНеделям]]-6</f>
        <v>42136</v>
      </c>
    </row>
    <row r="576" spans="1:9" x14ac:dyDescent="0.25">
      <c r="A576" s="16">
        <v>42144</v>
      </c>
      <c r="B576" s="2">
        <f t="shared" si="47"/>
        <v>2015</v>
      </c>
      <c r="C576" s="2">
        <f t="shared" si="48"/>
        <v>5</v>
      </c>
      <c r="D576" s="2">
        <f t="shared" si="49"/>
        <v>4</v>
      </c>
      <c r="E576" s="16">
        <f t="shared" si="46"/>
        <v>42142</v>
      </c>
      <c r="F576" s="16">
        <f>Время[[#This Row],[ПоНеделям]]+6</f>
        <v>42148</v>
      </c>
      <c r="G576" s="16">
        <f>Время[[#This Row],[ПоНеделям]]+7</f>
        <v>42149</v>
      </c>
      <c r="H576" s="16" t="str">
        <f>TEXT(DAY(Время[[#This Row],[ПоНеделям]]), "00")&amp;"-"&amp;TEXT(Время[[#This Row],[ПоНеделямПлюс]], "ДД.ММ.ГГГГ")</f>
        <v>18-24.05.2015</v>
      </c>
      <c r="I576" s="16">
        <f>Время[[#This Row],[ПоНеделям]]-6</f>
        <v>42136</v>
      </c>
    </row>
    <row r="577" spans="1:9" x14ac:dyDescent="0.25">
      <c r="A577" s="16">
        <v>42145</v>
      </c>
      <c r="B577" s="2">
        <f t="shared" si="47"/>
        <v>2015</v>
      </c>
      <c r="C577" s="2">
        <f t="shared" si="48"/>
        <v>5</v>
      </c>
      <c r="D577" s="2">
        <f t="shared" si="49"/>
        <v>5</v>
      </c>
      <c r="E577" s="16">
        <f t="shared" si="46"/>
        <v>42142</v>
      </c>
      <c r="F577" s="16">
        <f>Время[[#This Row],[ПоНеделям]]+6</f>
        <v>42148</v>
      </c>
      <c r="G577" s="16">
        <f>Время[[#This Row],[ПоНеделям]]+7</f>
        <v>42149</v>
      </c>
      <c r="H577" s="16" t="str">
        <f>TEXT(DAY(Время[[#This Row],[ПоНеделям]]), "00")&amp;"-"&amp;TEXT(Время[[#This Row],[ПоНеделямПлюс]], "ДД.ММ.ГГГГ")</f>
        <v>18-24.05.2015</v>
      </c>
      <c r="I577" s="16">
        <f>Время[[#This Row],[ПоНеделям]]-6</f>
        <v>42136</v>
      </c>
    </row>
    <row r="578" spans="1:9" x14ac:dyDescent="0.25">
      <c r="A578" s="16">
        <v>42146</v>
      </c>
      <c r="B578" s="2">
        <f t="shared" si="47"/>
        <v>2015</v>
      </c>
      <c r="C578" s="2">
        <f t="shared" si="48"/>
        <v>5</v>
      </c>
      <c r="D578" s="2">
        <f t="shared" si="49"/>
        <v>6</v>
      </c>
      <c r="E578" s="16">
        <f t="shared" ref="E578:E641" si="50">A578+(2-IF(D578=1,8,D578))</f>
        <v>42142</v>
      </c>
      <c r="F578" s="16">
        <f>Время[[#This Row],[ПоНеделям]]+6</f>
        <v>42148</v>
      </c>
      <c r="G578" s="16">
        <f>Время[[#This Row],[ПоНеделям]]+7</f>
        <v>42149</v>
      </c>
      <c r="H578" s="16" t="str">
        <f>TEXT(DAY(Время[[#This Row],[ПоНеделям]]), "00")&amp;"-"&amp;TEXT(Время[[#This Row],[ПоНеделямПлюс]], "ДД.ММ.ГГГГ")</f>
        <v>18-24.05.2015</v>
      </c>
      <c r="I578" s="16">
        <f>Время[[#This Row],[ПоНеделям]]-6</f>
        <v>42136</v>
      </c>
    </row>
    <row r="579" spans="1:9" x14ac:dyDescent="0.25">
      <c r="A579" s="16">
        <v>42147</v>
      </c>
      <c r="B579" s="2">
        <f t="shared" si="47"/>
        <v>2015</v>
      </c>
      <c r="C579" s="2">
        <f t="shared" si="48"/>
        <v>5</v>
      </c>
      <c r="D579" s="2">
        <f t="shared" si="49"/>
        <v>7</v>
      </c>
      <c r="E579" s="16">
        <f t="shared" si="50"/>
        <v>42142</v>
      </c>
      <c r="F579" s="16">
        <f>Время[[#This Row],[ПоНеделям]]+6</f>
        <v>42148</v>
      </c>
      <c r="G579" s="16">
        <f>Время[[#This Row],[ПоНеделям]]+7</f>
        <v>42149</v>
      </c>
      <c r="H579" s="16" t="str">
        <f>TEXT(DAY(Время[[#This Row],[ПоНеделям]]), "00")&amp;"-"&amp;TEXT(Время[[#This Row],[ПоНеделямПлюс]], "ДД.ММ.ГГГГ")</f>
        <v>18-24.05.2015</v>
      </c>
      <c r="I579" s="16">
        <f>Время[[#This Row],[ПоНеделям]]-6</f>
        <v>42136</v>
      </c>
    </row>
    <row r="580" spans="1:9" x14ac:dyDescent="0.25">
      <c r="A580" s="16">
        <v>42148</v>
      </c>
      <c r="B580" s="2">
        <f t="shared" si="47"/>
        <v>2015</v>
      </c>
      <c r="C580" s="2">
        <f t="shared" si="48"/>
        <v>5</v>
      </c>
      <c r="D580" s="2">
        <f t="shared" si="49"/>
        <v>1</v>
      </c>
      <c r="E580" s="16">
        <f t="shared" si="50"/>
        <v>42142</v>
      </c>
      <c r="F580" s="16">
        <f>Время[[#This Row],[ПоНеделям]]+6</f>
        <v>42148</v>
      </c>
      <c r="G580" s="16">
        <f>Время[[#This Row],[ПоНеделям]]+7</f>
        <v>42149</v>
      </c>
      <c r="H580" s="16" t="str">
        <f>TEXT(DAY(Время[[#This Row],[ПоНеделям]]), "00")&amp;"-"&amp;TEXT(Время[[#This Row],[ПоНеделямПлюс]], "ДД.ММ.ГГГГ")</f>
        <v>18-24.05.2015</v>
      </c>
      <c r="I580" s="16">
        <f>Время[[#This Row],[ПоНеделям]]-6</f>
        <v>42136</v>
      </c>
    </row>
    <row r="581" spans="1:9" x14ac:dyDescent="0.25">
      <c r="A581" s="16">
        <v>42149</v>
      </c>
      <c r="B581" s="2">
        <f t="shared" si="47"/>
        <v>2015</v>
      </c>
      <c r="C581" s="2">
        <f t="shared" si="48"/>
        <v>5</v>
      </c>
      <c r="D581" s="2">
        <f t="shared" si="49"/>
        <v>2</v>
      </c>
      <c r="E581" s="16">
        <f t="shared" si="50"/>
        <v>42149</v>
      </c>
      <c r="F581" s="16">
        <f>Время[[#This Row],[ПоНеделям]]+6</f>
        <v>42155</v>
      </c>
      <c r="G581" s="16">
        <f>Время[[#This Row],[ПоНеделям]]+7</f>
        <v>42156</v>
      </c>
      <c r="H581" s="16" t="str">
        <f>TEXT(DAY(Время[[#This Row],[ПоНеделям]]), "00")&amp;"-"&amp;TEXT(Время[[#This Row],[ПоНеделямПлюс]], "ДД.ММ.ГГГГ")</f>
        <v>25-31.05.2015</v>
      </c>
      <c r="I581" s="16">
        <f>Время[[#This Row],[ПоНеделям]]-6</f>
        <v>42143</v>
      </c>
    </row>
    <row r="582" spans="1:9" x14ac:dyDescent="0.25">
      <c r="A582" s="16">
        <v>42150</v>
      </c>
      <c r="B582" s="2">
        <f t="shared" si="47"/>
        <v>2015</v>
      </c>
      <c r="C582" s="2">
        <f t="shared" si="48"/>
        <v>5</v>
      </c>
      <c r="D582" s="2">
        <f t="shared" si="49"/>
        <v>3</v>
      </c>
      <c r="E582" s="16">
        <f t="shared" si="50"/>
        <v>42149</v>
      </c>
      <c r="F582" s="16">
        <f>Время[[#This Row],[ПоНеделям]]+6</f>
        <v>42155</v>
      </c>
      <c r="G582" s="16">
        <f>Время[[#This Row],[ПоНеделям]]+7</f>
        <v>42156</v>
      </c>
      <c r="H582" s="16" t="str">
        <f>TEXT(DAY(Время[[#This Row],[ПоНеделям]]), "00")&amp;"-"&amp;TEXT(Время[[#This Row],[ПоНеделямПлюс]], "ДД.ММ.ГГГГ")</f>
        <v>25-31.05.2015</v>
      </c>
      <c r="I582" s="16">
        <f>Время[[#This Row],[ПоНеделям]]-6</f>
        <v>42143</v>
      </c>
    </row>
    <row r="583" spans="1:9" x14ac:dyDescent="0.25">
      <c r="A583" s="16">
        <v>42151</v>
      </c>
      <c r="B583" s="2">
        <f t="shared" si="47"/>
        <v>2015</v>
      </c>
      <c r="C583" s="2">
        <f t="shared" si="48"/>
        <v>5</v>
      </c>
      <c r="D583" s="2">
        <f t="shared" si="49"/>
        <v>4</v>
      </c>
      <c r="E583" s="16">
        <f t="shared" si="50"/>
        <v>42149</v>
      </c>
      <c r="F583" s="16">
        <f>Время[[#This Row],[ПоНеделям]]+6</f>
        <v>42155</v>
      </c>
      <c r="G583" s="16">
        <f>Время[[#This Row],[ПоНеделям]]+7</f>
        <v>42156</v>
      </c>
      <c r="H583" s="16" t="str">
        <f>TEXT(DAY(Время[[#This Row],[ПоНеделям]]), "00")&amp;"-"&amp;TEXT(Время[[#This Row],[ПоНеделямПлюс]], "ДД.ММ.ГГГГ")</f>
        <v>25-31.05.2015</v>
      </c>
      <c r="I583" s="16">
        <f>Время[[#This Row],[ПоНеделям]]-6</f>
        <v>42143</v>
      </c>
    </row>
    <row r="584" spans="1:9" x14ac:dyDescent="0.25">
      <c r="A584" s="16">
        <v>42152</v>
      </c>
      <c r="B584" s="2">
        <f t="shared" si="47"/>
        <v>2015</v>
      </c>
      <c r="C584" s="2">
        <f t="shared" si="48"/>
        <v>5</v>
      </c>
      <c r="D584" s="2">
        <f t="shared" si="49"/>
        <v>5</v>
      </c>
      <c r="E584" s="16">
        <f t="shared" si="50"/>
        <v>42149</v>
      </c>
      <c r="F584" s="16">
        <f>Время[[#This Row],[ПоНеделям]]+6</f>
        <v>42155</v>
      </c>
      <c r="G584" s="16">
        <f>Время[[#This Row],[ПоНеделям]]+7</f>
        <v>42156</v>
      </c>
      <c r="H584" s="16" t="str">
        <f>TEXT(DAY(Время[[#This Row],[ПоНеделям]]), "00")&amp;"-"&amp;TEXT(Время[[#This Row],[ПоНеделямПлюс]], "ДД.ММ.ГГГГ")</f>
        <v>25-31.05.2015</v>
      </c>
      <c r="I584" s="16">
        <f>Время[[#This Row],[ПоНеделям]]-6</f>
        <v>42143</v>
      </c>
    </row>
    <row r="585" spans="1:9" x14ac:dyDescent="0.25">
      <c r="A585" s="16">
        <v>42153</v>
      </c>
      <c r="B585" s="2">
        <f t="shared" ref="B585:B648" si="51">YEAR(A585)</f>
        <v>2015</v>
      </c>
      <c r="C585" s="2">
        <f t="shared" si="48"/>
        <v>5</v>
      </c>
      <c r="D585" s="2">
        <f t="shared" si="49"/>
        <v>6</v>
      </c>
      <c r="E585" s="16">
        <f t="shared" si="50"/>
        <v>42149</v>
      </c>
      <c r="F585" s="16">
        <f>Время[[#This Row],[ПоНеделям]]+6</f>
        <v>42155</v>
      </c>
      <c r="G585" s="16">
        <f>Время[[#This Row],[ПоНеделям]]+7</f>
        <v>42156</v>
      </c>
      <c r="H585" s="16" t="str">
        <f>TEXT(DAY(Время[[#This Row],[ПоНеделям]]), "00")&amp;"-"&amp;TEXT(Время[[#This Row],[ПоНеделямПлюс]], "ДД.ММ.ГГГГ")</f>
        <v>25-31.05.2015</v>
      </c>
      <c r="I585" s="16">
        <f>Время[[#This Row],[ПоНеделям]]-6</f>
        <v>42143</v>
      </c>
    </row>
    <row r="586" spans="1:9" x14ac:dyDescent="0.25">
      <c r="A586" s="16">
        <v>42154</v>
      </c>
      <c r="B586" s="2">
        <f t="shared" si="51"/>
        <v>2015</v>
      </c>
      <c r="C586" s="2">
        <f t="shared" si="48"/>
        <v>5</v>
      </c>
      <c r="D586" s="2">
        <f t="shared" si="49"/>
        <v>7</v>
      </c>
      <c r="E586" s="16">
        <f t="shared" si="50"/>
        <v>42149</v>
      </c>
      <c r="F586" s="16">
        <f>Время[[#This Row],[ПоНеделям]]+6</f>
        <v>42155</v>
      </c>
      <c r="G586" s="16">
        <f>Время[[#This Row],[ПоНеделям]]+7</f>
        <v>42156</v>
      </c>
      <c r="H586" s="16" t="str">
        <f>TEXT(DAY(Время[[#This Row],[ПоНеделям]]), "00")&amp;"-"&amp;TEXT(Время[[#This Row],[ПоНеделямПлюс]], "ДД.ММ.ГГГГ")</f>
        <v>25-31.05.2015</v>
      </c>
      <c r="I586" s="16">
        <f>Время[[#This Row],[ПоНеделям]]-6</f>
        <v>42143</v>
      </c>
    </row>
    <row r="587" spans="1:9" x14ac:dyDescent="0.25">
      <c r="A587" s="16">
        <v>42155</v>
      </c>
      <c r="B587" s="2">
        <f t="shared" si="51"/>
        <v>2015</v>
      </c>
      <c r="C587" s="2">
        <f t="shared" si="48"/>
        <v>5</v>
      </c>
      <c r="D587" s="2">
        <f t="shared" si="49"/>
        <v>1</v>
      </c>
      <c r="E587" s="16">
        <f t="shared" si="50"/>
        <v>42149</v>
      </c>
      <c r="F587" s="16">
        <f>Время[[#This Row],[ПоНеделям]]+6</f>
        <v>42155</v>
      </c>
      <c r="G587" s="16">
        <f>Время[[#This Row],[ПоНеделям]]+7</f>
        <v>42156</v>
      </c>
      <c r="H587" s="16" t="str">
        <f>TEXT(DAY(Время[[#This Row],[ПоНеделям]]), "00")&amp;"-"&amp;TEXT(Время[[#This Row],[ПоНеделямПлюс]], "ДД.ММ.ГГГГ")</f>
        <v>25-31.05.2015</v>
      </c>
      <c r="I587" s="16">
        <f>Время[[#This Row],[ПоНеделям]]-6</f>
        <v>42143</v>
      </c>
    </row>
    <row r="588" spans="1:9" x14ac:dyDescent="0.25">
      <c r="A588" s="16">
        <v>42156</v>
      </c>
      <c r="B588" s="2">
        <f t="shared" si="51"/>
        <v>2015</v>
      </c>
      <c r="C588" s="2">
        <f t="shared" si="48"/>
        <v>6</v>
      </c>
      <c r="D588" s="2">
        <f t="shared" si="49"/>
        <v>2</v>
      </c>
      <c r="E588" s="16">
        <f t="shared" si="50"/>
        <v>42156</v>
      </c>
      <c r="F588" s="16">
        <f>Время[[#This Row],[ПоНеделям]]+6</f>
        <v>42162</v>
      </c>
      <c r="G588" s="16">
        <f>Время[[#This Row],[ПоНеделям]]+7</f>
        <v>42163</v>
      </c>
      <c r="H588" s="16" t="str">
        <f>TEXT(DAY(Время[[#This Row],[ПоНеделям]]), "00")&amp;"-"&amp;TEXT(Время[[#This Row],[ПоНеделямПлюс]], "ДД.ММ.ГГГГ")</f>
        <v>01-07.06.2015</v>
      </c>
      <c r="I588" s="16">
        <f>Время[[#This Row],[ПоНеделям]]-6</f>
        <v>42150</v>
      </c>
    </row>
    <row r="589" spans="1:9" x14ac:dyDescent="0.25">
      <c r="A589" s="16">
        <v>42157</v>
      </c>
      <c r="B589" s="2">
        <f t="shared" si="51"/>
        <v>2015</v>
      </c>
      <c r="C589" s="2">
        <f t="shared" ref="C589:C646" si="52">MONTH(A589)</f>
        <v>6</v>
      </c>
      <c r="D589" s="2">
        <f t="shared" ref="D589:D646" si="53">WEEKDAY(A589)</f>
        <v>3</v>
      </c>
      <c r="E589" s="16">
        <f t="shared" si="50"/>
        <v>42156</v>
      </c>
      <c r="F589" s="16">
        <f>Время[[#This Row],[ПоНеделям]]+6</f>
        <v>42162</v>
      </c>
      <c r="G589" s="16">
        <f>Время[[#This Row],[ПоНеделям]]+7</f>
        <v>42163</v>
      </c>
      <c r="H589" s="16" t="str">
        <f>TEXT(DAY(Время[[#This Row],[ПоНеделям]]), "00")&amp;"-"&amp;TEXT(Время[[#This Row],[ПоНеделямПлюс]], "ДД.ММ.ГГГГ")</f>
        <v>01-07.06.2015</v>
      </c>
      <c r="I589" s="16">
        <f>Время[[#This Row],[ПоНеделям]]-6</f>
        <v>42150</v>
      </c>
    </row>
    <row r="590" spans="1:9" x14ac:dyDescent="0.25">
      <c r="A590" s="16">
        <v>42158</v>
      </c>
      <c r="B590" s="2">
        <f t="shared" si="51"/>
        <v>2015</v>
      </c>
      <c r="C590" s="2">
        <f t="shared" si="52"/>
        <v>6</v>
      </c>
      <c r="D590" s="2">
        <f t="shared" si="53"/>
        <v>4</v>
      </c>
      <c r="E590" s="16">
        <f t="shared" si="50"/>
        <v>42156</v>
      </c>
      <c r="F590" s="16">
        <f>Время[[#This Row],[ПоНеделям]]+6</f>
        <v>42162</v>
      </c>
      <c r="G590" s="16">
        <f>Время[[#This Row],[ПоНеделям]]+7</f>
        <v>42163</v>
      </c>
      <c r="H590" s="16" t="str">
        <f>TEXT(DAY(Время[[#This Row],[ПоНеделям]]), "00")&amp;"-"&amp;TEXT(Время[[#This Row],[ПоНеделямПлюс]], "ДД.ММ.ГГГГ")</f>
        <v>01-07.06.2015</v>
      </c>
      <c r="I590" s="16">
        <f>Время[[#This Row],[ПоНеделям]]-6</f>
        <v>42150</v>
      </c>
    </row>
    <row r="591" spans="1:9" x14ac:dyDescent="0.25">
      <c r="A591" s="16">
        <v>42159</v>
      </c>
      <c r="B591" s="2">
        <f t="shared" si="51"/>
        <v>2015</v>
      </c>
      <c r="C591" s="2">
        <f t="shared" si="52"/>
        <v>6</v>
      </c>
      <c r="D591" s="2">
        <f t="shared" si="53"/>
        <v>5</v>
      </c>
      <c r="E591" s="16">
        <f t="shared" si="50"/>
        <v>42156</v>
      </c>
      <c r="F591" s="16">
        <f>Время[[#This Row],[ПоНеделям]]+6</f>
        <v>42162</v>
      </c>
      <c r="G591" s="16">
        <f>Время[[#This Row],[ПоНеделям]]+7</f>
        <v>42163</v>
      </c>
      <c r="H591" s="16" t="str">
        <f>TEXT(DAY(Время[[#This Row],[ПоНеделям]]), "00")&amp;"-"&amp;TEXT(Время[[#This Row],[ПоНеделямПлюс]], "ДД.ММ.ГГГГ")</f>
        <v>01-07.06.2015</v>
      </c>
      <c r="I591" s="16">
        <f>Время[[#This Row],[ПоНеделям]]-6</f>
        <v>42150</v>
      </c>
    </row>
    <row r="592" spans="1:9" x14ac:dyDescent="0.25">
      <c r="A592" s="16">
        <v>42160</v>
      </c>
      <c r="B592" s="2">
        <f t="shared" si="51"/>
        <v>2015</v>
      </c>
      <c r="C592" s="2">
        <f t="shared" si="52"/>
        <v>6</v>
      </c>
      <c r="D592" s="2">
        <f t="shared" si="53"/>
        <v>6</v>
      </c>
      <c r="E592" s="16">
        <f t="shared" si="50"/>
        <v>42156</v>
      </c>
      <c r="F592" s="16">
        <f>Время[[#This Row],[ПоНеделям]]+6</f>
        <v>42162</v>
      </c>
      <c r="G592" s="16">
        <f>Время[[#This Row],[ПоНеделям]]+7</f>
        <v>42163</v>
      </c>
      <c r="H592" s="16" t="str">
        <f>TEXT(DAY(Время[[#This Row],[ПоНеделям]]), "00")&amp;"-"&amp;TEXT(Время[[#This Row],[ПоНеделямПлюс]], "ДД.ММ.ГГГГ")</f>
        <v>01-07.06.2015</v>
      </c>
      <c r="I592" s="16">
        <f>Время[[#This Row],[ПоНеделям]]-6</f>
        <v>42150</v>
      </c>
    </row>
    <row r="593" spans="1:9" x14ac:dyDescent="0.25">
      <c r="A593" s="16">
        <v>42161</v>
      </c>
      <c r="B593" s="2">
        <f t="shared" si="51"/>
        <v>2015</v>
      </c>
      <c r="C593" s="2">
        <f t="shared" si="52"/>
        <v>6</v>
      </c>
      <c r="D593" s="2">
        <f t="shared" si="53"/>
        <v>7</v>
      </c>
      <c r="E593" s="16">
        <f t="shared" si="50"/>
        <v>42156</v>
      </c>
      <c r="F593" s="16">
        <f>Время[[#This Row],[ПоНеделям]]+6</f>
        <v>42162</v>
      </c>
      <c r="G593" s="16">
        <f>Время[[#This Row],[ПоНеделям]]+7</f>
        <v>42163</v>
      </c>
      <c r="H593" s="16" t="str">
        <f>TEXT(DAY(Время[[#This Row],[ПоНеделям]]), "00")&amp;"-"&amp;TEXT(Время[[#This Row],[ПоНеделямПлюс]], "ДД.ММ.ГГГГ")</f>
        <v>01-07.06.2015</v>
      </c>
      <c r="I593" s="16">
        <f>Время[[#This Row],[ПоНеделям]]-6</f>
        <v>42150</v>
      </c>
    </row>
    <row r="594" spans="1:9" x14ac:dyDescent="0.25">
      <c r="A594" s="16">
        <v>42162</v>
      </c>
      <c r="B594" s="2">
        <f t="shared" si="51"/>
        <v>2015</v>
      </c>
      <c r="C594" s="2">
        <f t="shared" si="52"/>
        <v>6</v>
      </c>
      <c r="D594" s="2">
        <f t="shared" si="53"/>
        <v>1</v>
      </c>
      <c r="E594" s="16">
        <f t="shared" si="50"/>
        <v>42156</v>
      </c>
      <c r="F594" s="16">
        <f>Время[[#This Row],[ПоНеделям]]+6</f>
        <v>42162</v>
      </c>
      <c r="G594" s="16">
        <f>Время[[#This Row],[ПоНеделям]]+7</f>
        <v>42163</v>
      </c>
      <c r="H594" s="16" t="str">
        <f>TEXT(DAY(Время[[#This Row],[ПоНеделям]]), "00")&amp;"-"&amp;TEXT(Время[[#This Row],[ПоНеделямПлюс]], "ДД.ММ.ГГГГ")</f>
        <v>01-07.06.2015</v>
      </c>
      <c r="I594" s="16">
        <f>Время[[#This Row],[ПоНеделям]]-6</f>
        <v>42150</v>
      </c>
    </row>
    <row r="595" spans="1:9" x14ac:dyDescent="0.25">
      <c r="A595" s="16">
        <v>42163</v>
      </c>
      <c r="B595" s="2">
        <f t="shared" si="51"/>
        <v>2015</v>
      </c>
      <c r="C595" s="2">
        <f t="shared" si="52"/>
        <v>6</v>
      </c>
      <c r="D595" s="2">
        <f t="shared" si="53"/>
        <v>2</v>
      </c>
      <c r="E595" s="16">
        <f t="shared" si="50"/>
        <v>42163</v>
      </c>
      <c r="F595" s="16">
        <f>Время[[#This Row],[ПоНеделям]]+6</f>
        <v>42169</v>
      </c>
      <c r="G595" s="16">
        <f>Время[[#This Row],[ПоНеделям]]+7</f>
        <v>42170</v>
      </c>
      <c r="H595" s="16" t="str">
        <f>TEXT(DAY(Время[[#This Row],[ПоНеделям]]), "00")&amp;"-"&amp;TEXT(Время[[#This Row],[ПоНеделямПлюс]], "ДД.ММ.ГГГГ")</f>
        <v>08-14.06.2015</v>
      </c>
      <c r="I595" s="16">
        <f>Время[[#This Row],[ПоНеделям]]-6</f>
        <v>42157</v>
      </c>
    </row>
    <row r="596" spans="1:9" x14ac:dyDescent="0.25">
      <c r="A596" s="16">
        <v>42164</v>
      </c>
      <c r="B596" s="2">
        <f t="shared" si="51"/>
        <v>2015</v>
      </c>
      <c r="C596" s="2">
        <f t="shared" si="52"/>
        <v>6</v>
      </c>
      <c r="D596" s="2">
        <f t="shared" si="53"/>
        <v>3</v>
      </c>
      <c r="E596" s="16">
        <f t="shared" si="50"/>
        <v>42163</v>
      </c>
      <c r="F596" s="16">
        <f>Время[[#This Row],[ПоНеделям]]+6</f>
        <v>42169</v>
      </c>
      <c r="G596" s="16">
        <f>Время[[#This Row],[ПоНеделям]]+7</f>
        <v>42170</v>
      </c>
      <c r="H596" s="16" t="str">
        <f>TEXT(DAY(Время[[#This Row],[ПоНеделям]]), "00")&amp;"-"&amp;TEXT(Время[[#This Row],[ПоНеделямПлюс]], "ДД.ММ.ГГГГ")</f>
        <v>08-14.06.2015</v>
      </c>
      <c r="I596" s="16">
        <f>Время[[#This Row],[ПоНеделям]]-6</f>
        <v>42157</v>
      </c>
    </row>
    <row r="597" spans="1:9" x14ac:dyDescent="0.25">
      <c r="A597" s="16">
        <v>42165</v>
      </c>
      <c r="B597" s="2">
        <f t="shared" si="51"/>
        <v>2015</v>
      </c>
      <c r="C597" s="2">
        <f t="shared" si="52"/>
        <v>6</v>
      </c>
      <c r="D597" s="2">
        <f t="shared" si="53"/>
        <v>4</v>
      </c>
      <c r="E597" s="16">
        <f t="shared" si="50"/>
        <v>42163</v>
      </c>
      <c r="F597" s="16">
        <f>Время[[#This Row],[ПоНеделям]]+6</f>
        <v>42169</v>
      </c>
      <c r="G597" s="16">
        <f>Время[[#This Row],[ПоНеделям]]+7</f>
        <v>42170</v>
      </c>
      <c r="H597" s="16" t="str">
        <f>TEXT(DAY(Время[[#This Row],[ПоНеделям]]), "00")&amp;"-"&amp;TEXT(Время[[#This Row],[ПоНеделямПлюс]], "ДД.ММ.ГГГГ")</f>
        <v>08-14.06.2015</v>
      </c>
      <c r="I597" s="16">
        <f>Время[[#This Row],[ПоНеделям]]-6</f>
        <v>42157</v>
      </c>
    </row>
    <row r="598" spans="1:9" x14ac:dyDescent="0.25">
      <c r="A598" s="16">
        <v>42166</v>
      </c>
      <c r="B598" s="2">
        <f t="shared" si="51"/>
        <v>2015</v>
      </c>
      <c r="C598" s="2">
        <f t="shared" si="52"/>
        <v>6</v>
      </c>
      <c r="D598" s="2">
        <f t="shared" si="53"/>
        <v>5</v>
      </c>
      <c r="E598" s="16">
        <f t="shared" si="50"/>
        <v>42163</v>
      </c>
      <c r="F598" s="16">
        <f>Время[[#This Row],[ПоНеделям]]+6</f>
        <v>42169</v>
      </c>
      <c r="G598" s="16">
        <f>Время[[#This Row],[ПоНеделям]]+7</f>
        <v>42170</v>
      </c>
      <c r="H598" s="16" t="str">
        <f>TEXT(DAY(Время[[#This Row],[ПоНеделям]]), "00")&amp;"-"&amp;TEXT(Время[[#This Row],[ПоНеделямПлюс]], "ДД.ММ.ГГГГ")</f>
        <v>08-14.06.2015</v>
      </c>
      <c r="I598" s="16">
        <f>Время[[#This Row],[ПоНеделям]]-6</f>
        <v>42157</v>
      </c>
    </row>
    <row r="599" spans="1:9" x14ac:dyDescent="0.25">
      <c r="A599" s="16">
        <v>42167</v>
      </c>
      <c r="B599" s="2">
        <f t="shared" si="51"/>
        <v>2015</v>
      </c>
      <c r="C599" s="2">
        <f t="shared" si="52"/>
        <v>6</v>
      </c>
      <c r="D599" s="2">
        <f t="shared" si="53"/>
        <v>6</v>
      </c>
      <c r="E599" s="16">
        <f t="shared" si="50"/>
        <v>42163</v>
      </c>
      <c r="F599" s="16">
        <f>Время[[#This Row],[ПоНеделям]]+6</f>
        <v>42169</v>
      </c>
      <c r="G599" s="16">
        <f>Время[[#This Row],[ПоНеделям]]+7</f>
        <v>42170</v>
      </c>
      <c r="H599" s="16" t="str">
        <f>TEXT(DAY(Время[[#This Row],[ПоНеделям]]), "00")&amp;"-"&amp;TEXT(Время[[#This Row],[ПоНеделямПлюс]], "ДД.ММ.ГГГГ")</f>
        <v>08-14.06.2015</v>
      </c>
      <c r="I599" s="16">
        <f>Время[[#This Row],[ПоНеделям]]-6</f>
        <v>42157</v>
      </c>
    </row>
    <row r="600" spans="1:9" x14ac:dyDescent="0.25">
      <c r="A600" s="16">
        <v>42168</v>
      </c>
      <c r="B600" s="2">
        <f t="shared" si="51"/>
        <v>2015</v>
      </c>
      <c r="C600" s="2">
        <f t="shared" si="52"/>
        <v>6</v>
      </c>
      <c r="D600" s="2">
        <f t="shared" si="53"/>
        <v>7</v>
      </c>
      <c r="E600" s="16">
        <f t="shared" si="50"/>
        <v>42163</v>
      </c>
      <c r="F600" s="16">
        <f>Время[[#This Row],[ПоНеделям]]+6</f>
        <v>42169</v>
      </c>
      <c r="G600" s="16">
        <f>Время[[#This Row],[ПоНеделям]]+7</f>
        <v>42170</v>
      </c>
      <c r="H600" s="16" t="str">
        <f>TEXT(DAY(Время[[#This Row],[ПоНеделям]]), "00")&amp;"-"&amp;TEXT(Время[[#This Row],[ПоНеделямПлюс]], "ДД.ММ.ГГГГ")</f>
        <v>08-14.06.2015</v>
      </c>
      <c r="I600" s="16">
        <f>Время[[#This Row],[ПоНеделям]]-6</f>
        <v>42157</v>
      </c>
    </row>
    <row r="601" spans="1:9" x14ac:dyDescent="0.25">
      <c r="A601" s="16">
        <v>42169</v>
      </c>
      <c r="B601" s="2">
        <f t="shared" si="51"/>
        <v>2015</v>
      </c>
      <c r="C601" s="2">
        <f t="shared" si="52"/>
        <v>6</v>
      </c>
      <c r="D601" s="2">
        <f t="shared" si="53"/>
        <v>1</v>
      </c>
      <c r="E601" s="16">
        <f t="shared" si="50"/>
        <v>42163</v>
      </c>
      <c r="F601" s="16">
        <f>Время[[#This Row],[ПоНеделям]]+6</f>
        <v>42169</v>
      </c>
      <c r="G601" s="16">
        <f>Время[[#This Row],[ПоНеделям]]+7</f>
        <v>42170</v>
      </c>
      <c r="H601" s="16" t="str">
        <f>TEXT(DAY(Время[[#This Row],[ПоНеделям]]), "00")&amp;"-"&amp;TEXT(Время[[#This Row],[ПоНеделямПлюс]], "ДД.ММ.ГГГГ")</f>
        <v>08-14.06.2015</v>
      </c>
      <c r="I601" s="16">
        <f>Время[[#This Row],[ПоНеделям]]-6</f>
        <v>42157</v>
      </c>
    </row>
    <row r="602" spans="1:9" x14ac:dyDescent="0.25">
      <c r="A602" s="16">
        <v>42170</v>
      </c>
      <c r="B602" s="2">
        <f t="shared" si="51"/>
        <v>2015</v>
      </c>
      <c r="C602" s="2">
        <f t="shared" si="52"/>
        <v>6</v>
      </c>
      <c r="D602" s="2">
        <f t="shared" si="53"/>
        <v>2</v>
      </c>
      <c r="E602" s="16">
        <f t="shared" si="50"/>
        <v>42170</v>
      </c>
      <c r="F602" s="16">
        <f>Время[[#This Row],[ПоНеделям]]+6</f>
        <v>42176</v>
      </c>
      <c r="G602" s="16">
        <f>Время[[#This Row],[ПоНеделям]]+7</f>
        <v>42177</v>
      </c>
      <c r="H602" s="16" t="str">
        <f>TEXT(DAY(Время[[#This Row],[ПоНеделям]]), "00")&amp;"-"&amp;TEXT(Время[[#This Row],[ПоНеделямПлюс]], "ДД.ММ.ГГГГ")</f>
        <v>15-21.06.2015</v>
      </c>
      <c r="I602" s="16">
        <f>Время[[#This Row],[ПоНеделям]]-6</f>
        <v>42164</v>
      </c>
    </row>
    <row r="603" spans="1:9" x14ac:dyDescent="0.25">
      <c r="A603" s="16">
        <v>42171</v>
      </c>
      <c r="B603" s="2">
        <f t="shared" si="51"/>
        <v>2015</v>
      </c>
      <c r="C603" s="2">
        <f t="shared" si="52"/>
        <v>6</v>
      </c>
      <c r="D603" s="2">
        <f t="shared" si="53"/>
        <v>3</v>
      </c>
      <c r="E603" s="16">
        <f t="shared" si="50"/>
        <v>42170</v>
      </c>
      <c r="F603" s="16">
        <f>Время[[#This Row],[ПоНеделям]]+6</f>
        <v>42176</v>
      </c>
      <c r="G603" s="16">
        <f>Время[[#This Row],[ПоНеделям]]+7</f>
        <v>42177</v>
      </c>
      <c r="H603" s="16" t="str">
        <f>TEXT(DAY(Время[[#This Row],[ПоНеделям]]), "00")&amp;"-"&amp;TEXT(Время[[#This Row],[ПоНеделямПлюс]], "ДД.ММ.ГГГГ")</f>
        <v>15-21.06.2015</v>
      </c>
      <c r="I603" s="16">
        <f>Время[[#This Row],[ПоНеделям]]-6</f>
        <v>42164</v>
      </c>
    </row>
    <row r="604" spans="1:9" x14ac:dyDescent="0.25">
      <c r="A604" s="16">
        <v>42172</v>
      </c>
      <c r="B604" s="2">
        <f t="shared" si="51"/>
        <v>2015</v>
      </c>
      <c r="C604" s="2">
        <f t="shared" si="52"/>
        <v>6</v>
      </c>
      <c r="D604" s="2">
        <f t="shared" si="53"/>
        <v>4</v>
      </c>
      <c r="E604" s="16">
        <f t="shared" si="50"/>
        <v>42170</v>
      </c>
      <c r="F604" s="16">
        <f>Время[[#This Row],[ПоНеделям]]+6</f>
        <v>42176</v>
      </c>
      <c r="G604" s="16">
        <f>Время[[#This Row],[ПоНеделям]]+7</f>
        <v>42177</v>
      </c>
      <c r="H604" s="16" t="str">
        <f>TEXT(DAY(Время[[#This Row],[ПоНеделям]]), "00")&amp;"-"&amp;TEXT(Время[[#This Row],[ПоНеделямПлюс]], "ДД.ММ.ГГГГ")</f>
        <v>15-21.06.2015</v>
      </c>
      <c r="I604" s="16">
        <f>Время[[#This Row],[ПоНеделям]]-6</f>
        <v>42164</v>
      </c>
    </row>
    <row r="605" spans="1:9" x14ac:dyDescent="0.25">
      <c r="A605" s="16">
        <v>42173</v>
      </c>
      <c r="B605" s="2">
        <f t="shared" si="51"/>
        <v>2015</v>
      </c>
      <c r="C605" s="2">
        <f t="shared" si="52"/>
        <v>6</v>
      </c>
      <c r="D605" s="2">
        <f t="shared" si="53"/>
        <v>5</v>
      </c>
      <c r="E605" s="16">
        <f t="shared" si="50"/>
        <v>42170</v>
      </c>
      <c r="F605" s="16">
        <f>Время[[#This Row],[ПоНеделям]]+6</f>
        <v>42176</v>
      </c>
      <c r="G605" s="16">
        <f>Время[[#This Row],[ПоНеделям]]+7</f>
        <v>42177</v>
      </c>
      <c r="H605" s="16" t="str">
        <f>TEXT(DAY(Время[[#This Row],[ПоНеделям]]), "00")&amp;"-"&amp;TEXT(Время[[#This Row],[ПоНеделямПлюс]], "ДД.ММ.ГГГГ")</f>
        <v>15-21.06.2015</v>
      </c>
      <c r="I605" s="16">
        <f>Время[[#This Row],[ПоНеделям]]-6</f>
        <v>42164</v>
      </c>
    </row>
    <row r="606" spans="1:9" x14ac:dyDescent="0.25">
      <c r="A606" s="16">
        <v>42174</v>
      </c>
      <c r="B606" s="2">
        <f t="shared" si="51"/>
        <v>2015</v>
      </c>
      <c r="C606" s="2">
        <f t="shared" si="52"/>
        <v>6</v>
      </c>
      <c r="D606" s="2">
        <f t="shared" si="53"/>
        <v>6</v>
      </c>
      <c r="E606" s="16">
        <f t="shared" si="50"/>
        <v>42170</v>
      </c>
      <c r="F606" s="16">
        <f>Время[[#This Row],[ПоНеделям]]+6</f>
        <v>42176</v>
      </c>
      <c r="G606" s="16">
        <f>Время[[#This Row],[ПоНеделям]]+7</f>
        <v>42177</v>
      </c>
      <c r="H606" s="16" t="str">
        <f>TEXT(DAY(Время[[#This Row],[ПоНеделям]]), "00")&amp;"-"&amp;TEXT(Время[[#This Row],[ПоНеделямПлюс]], "ДД.ММ.ГГГГ")</f>
        <v>15-21.06.2015</v>
      </c>
      <c r="I606" s="16">
        <f>Время[[#This Row],[ПоНеделям]]-6</f>
        <v>42164</v>
      </c>
    </row>
    <row r="607" spans="1:9" x14ac:dyDescent="0.25">
      <c r="A607" s="16">
        <v>42175</v>
      </c>
      <c r="B607" s="2">
        <f t="shared" si="51"/>
        <v>2015</v>
      </c>
      <c r="C607" s="2">
        <f t="shared" si="52"/>
        <v>6</v>
      </c>
      <c r="D607" s="2">
        <f t="shared" si="53"/>
        <v>7</v>
      </c>
      <c r="E607" s="16">
        <f t="shared" si="50"/>
        <v>42170</v>
      </c>
      <c r="F607" s="16">
        <f>Время[[#This Row],[ПоНеделям]]+6</f>
        <v>42176</v>
      </c>
      <c r="G607" s="16">
        <f>Время[[#This Row],[ПоНеделям]]+7</f>
        <v>42177</v>
      </c>
      <c r="H607" s="16" t="str">
        <f>TEXT(DAY(Время[[#This Row],[ПоНеделям]]), "00")&amp;"-"&amp;TEXT(Время[[#This Row],[ПоНеделямПлюс]], "ДД.ММ.ГГГГ")</f>
        <v>15-21.06.2015</v>
      </c>
      <c r="I607" s="16">
        <f>Время[[#This Row],[ПоНеделям]]-6</f>
        <v>42164</v>
      </c>
    </row>
    <row r="608" spans="1:9" x14ac:dyDescent="0.25">
      <c r="A608" s="16">
        <v>42176</v>
      </c>
      <c r="B608" s="2">
        <f t="shared" si="51"/>
        <v>2015</v>
      </c>
      <c r="C608" s="2">
        <f t="shared" si="52"/>
        <v>6</v>
      </c>
      <c r="D608" s="2">
        <f t="shared" si="53"/>
        <v>1</v>
      </c>
      <c r="E608" s="16">
        <f t="shared" si="50"/>
        <v>42170</v>
      </c>
      <c r="F608" s="16">
        <f>Время[[#This Row],[ПоНеделям]]+6</f>
        <v>42176</v>
      </c>
      <c r="G608" s="16">
        <f>Время[[#This Row],[ПоНеделям]]+7</f>
        <v>42177</v>
      </c>
      <c r="H608" s="16" t="str">
        <f>TEXT(DAY(Время[[#This Row],[ПоНеделям]]), "00")&amp;"-"&amp;TEXT(Время[[#This Row],[ПоНеделямПлюс]], "ДД.ММ.ГГГГ")</f>
        <v>15-21.06.2015</v>
      </c>
      <c r="I608" s="16">
        <f>Время[[#This Row],[ПоНеделям]]-6</f>
        <v>42164</v>
      </c>
    </row>
    <row r="609" spans="1:9" x14ac:dyDescent="0.25">
      <c r="A609" s="16">
        <v>42177</v>
      </c>
      <c r="B609" s="2">
        <f t="shared" si="51"/>
        <v>2015</v>
      </c>
      <c r="C609" s="2">
        <f t="shared" si="52"/>
        <v>6</v>
      </c>
      <c r="D609" s="2">
        <f t="shared" si="53"/>
        <v>2</v>
      </c>
      <c r="E609" s="16">
        <f t="shared" si="50"/>
        <v>42177</v>
      </c>
      <c r="F609" s="16">
        <f>Время[[#This Row],[ПоНеделям]]+6</f>
        <v>42183</v>
      </c>
      <c r="G609" s="16">
        <f>Время[[#This Row],[ПоНеделям]]+7</f>
        <v>42184</v>
      </c>
      <c r="H609" s="16" t="str">
        <f>TEXT(DAY(Время[[#This Row],[ПоНеделям]]), "00")&amp;"-"&amp;TEXT(Время[[#This Row],[ПоНеделямПлюс]], "ДД.ММ.ГГГГ")</f>
        <v>22-28.06.2015</v>
      </c>
      <c r="I609" s="16">
        <f>Время[[#This Row],[ПоНеделям]]-6</f>
        <v>42171</v>
      </c>
    </row>
    <row r="610" spans="1:9" x14ac:dyDescent="0.25">
      <c r="A610" s="16">
        <v>42178</v>
      </c>
      <c r="B610" s="2">
        <f t="shared" si="51"/>
        <v>2015</v>
      </c>
      <c r="C610" s="2">
        <f t="shared" si="52"/>
        <v>6</v>
      </c>
      <c r="D610" s="2">
        <f t="shared" si="53"/>
        <v>3</v>
      </c>
      <c r="E610" s="16">
        <f t="shared" si="50"/>
        <v>42177</v>
      </c>
      <c r="F610" s="16">
        <f>Время[[#This Row],[ПоНеделям]]+6</f>
        <v>42183</v>
      </c>
      <c r="G610" s="16">
        <f>Время[[#This Row],[ПоНеделям]]+7</f>
        <v>42184</v>
      </c>
      <c r="H610" s="16" t="str">
        <f>TEXT(DAY(Время[[#This Row],[ПоНеделям]]), "00")&amp;"-"&amp;TEXT(Время[[#This Row],[ПоНеделямПлюс]], "ДД.ММ.ГГГГ")</f>
        <v>22-28.06.2015</v>
      </c>
      <c r="I610" s="16">
        <f>Время[[#This Row],[ПоНеделям]]-6</f>
        <v>42171</v>
      </c>
    </row>
    <row r="611" spans="1:9" x14ac:dyDescent="0.25">
      <c r="A611" s="16">
        <v>42179</v>
      </c>
      <c r="B611" s="2">
        <f t="shared" si="51"/>
        <v>2015</v>
      </c>
      <c r="C611" s="2">
        <f t="shared" si="52"/>
        <v>6</v>
      </c>
      <c r="D611" s="2">
        <f t="shared" si="53"/>
        <v>4</v>
      </c>
      <c r="E611" s="16">
        <f t="shared" si="50"/>
        <v>42177</v>
      </c>
      <c r="F611" s="16">
        <f>Время[[#This Row],[ПоНеделям]]+6</f>
        <v>42183</v>
      </c>
      <c r="G611" s="16">
        <f>Время[[#This Row],[ПоНеделям]]+7</f>
        <v>42184</v>
      </c>
      <c r="H611" s="16" t="str">
        <f>TEXT(DAY(Время[[#This Row],[ПоНеделям]]), "00")&amp;"-"&amp;TEXT(Время[[#This Row],[ПоНеделямПлюс]], "ДД.ММ.ГГГГ")</f>
        <v>22-28.06.2015</v>
      </c>
      <c r="I611" s="16">
        <f>Время[[#This Row],[ПоНеделям]]-6</f>
        <v>42171</v>
      </c>
    </row>
    <row r="612" spans="1:9" x14ac:dyDescent="0.25">
      <c r="A612" s="16">
        <v>42180</v>
      </c>
      <c r="B612" s="2">
        <f t="shared" si="51"/>
        <v>2015</v>
      </c>
      <c r="C612" s="2">
        <f t="shared" si="52"/>
        <v>6</v>
      </c>
      <c r="D612" s="2">
        <f t="shared" si="53"/>
        <v>5</v>
      </c>
      <c r="E612" s="16">
        <f t="shared" si="50"/>
        <v>42177</v>
      </c>
      <c r="F612" s="16">
        <f>Время[[#This Row],[ПоНеделям]]+6</f>
        <v>42183</v>
      </c>
      <c r="G612" s="16">
        <f>Время[[#This Row],[ПоНеделям]]+7</f>
        <v>42184</v>
      </c>
      <c r="H612" s="16" t="str">
        <f>TEXT(DAY(Время[[#This Row],[ПоНеделям]]), "00")&amp;"-"&amp;TEXT(Время[[#This Row],[ПоНеделямПлюс]], "ДД.ММ.ГГГГ")</f>
        <v>22-28.06.2015</v>
      </c>
      <c r="I612" s="16">
        <f>Время[[#This Row],[ПоНеделям]]-6</f>
        <v>42171</v>
      </c>
    </row>
    <row r="613" spans="1:9" x14ac:dyDescent="0.25">
      <c r="A613" s="16">
        <v>42181</v>
      </c>
      <c r="B613" s="2">
        <f t="shared" si="51"/>
        <v>2015</v>
      </c>
      <c r="C613" s="2">
        <f t="shared" si="52"/>
        <v>6</v>
      </c>
      <c r="D613" s="2">
        <f t="shared" si="53"/>
        <v>6</v>
      </c>
      <c r="E613" s="16">
        <f t="shared" si="50"/>
        <v>42177</v>
      </c>
      <c r="F613" s="16">
        <f>Время[[#This Row],[ПоНеделям]]+6</f>
        <v>42183</v>
      </c>
      <c r="G613" s="16">
        <f>Время[[#This Row],[ПоНеделям]]+7</f>
        <v>42184</v>
      </c>
      <c r="H613" s="16" t="str">
        <f>TEXT(DAY(Время[[#This Row],[ПоНеделям]]), "00")&amp;"-"&amp;TEXT(Время[[#This Row],[ПоНеделямПлюс]], "ДД.ММ.ГГГГ")</f>
        <v>22-28.06.2015</v>
      </c>
      <c r="I613" s="16">
        <f>Время[[#This Row],[ПоНеделям]]-6</f>
        <v>42171</v>
      </c>
    </row>
    <row r="614" spans="1:9" x14ac:dyDescent="0.25">
      <c r="A614" s="16">
        <v>42182</v>
      </c>
      <c r="B614" s="2">
        <f t="shared" si="51"/>
        <v>2015</v>
      </c>
      <c r="C614" s="2">
        <f t="shared" si="52"/>
        <v>6</v>
      </c>
      <c r="D614" s="2">
        <f t="shared" si="53"/>
        <v>7</v>
      </c>
      <c r="E614" s="16">
        <f t="shared" si="50"/>
        <v>42177</v>
      </c>
      <c r="F614" s="16">
        <f>Время[[#This Row],[ПоНеделям]]+6</f>
        <v>42183</v>
      </c>
      <c r="G614" s="16">
        <f>Время[[#This Row],[ПоНеделям]]+7</f>
        <v>42184</v>
      </c>
      <c r="H614" s="16" t="str">
        <f>TEXT(DAY(Время[[#This Row],[ПоНеделям]]), "00")&amp;"-"&amp;TEXT(Время[[#This Row],[ПоНеделямПлюс]], "ДД.ММ.ГГГГ")</f>
        <v>22-28.06.2015</v>
      </c>
      <c r="I614" s="16">
        <f>Время[[#This Row],[ПоНеделям]]-6</f>
        <v>42171</v>
      </c>
    </row>
    <row r="615" spans="1:9" x14ac:dyDescent="0.25">
      <c r="A615" s="16">
        <v>42183</v>
      </c>
      <c r="B615" s="2">
        <f t="shared" si="51"/>
        <v>2015</v>
      </c>
      <c r="C615" s="2">
        <f t="shared" si="52"/>
        <v>6</v>
      </c>
      <c r="D615" s="2">
        <f t="shared" si="53"/>
        <v>1</v>
      </c>
      <c r="E615" s="16">
        <f t="shared" si="50"/>
        <v>42177</v>
      </c>
      <c r="F615" s="16">
        <f>Время[[#This Row],[ПоНеделям]]+6</f>
        <v>42183</v>
      </c>
      <c r="G615" s="16">
        <f>Время[[#This Row],[ПоНеделям]]+7</f>
        <v>42184</v>
      </c>
      <c r="H615" s="16" t="str">
        <f>TEXT(DAY(Время[[#This Row],[ПоНеделям]]), "00")&amp;"-"&amp;TEXT(Время[[#This Row],[ПоНеделямПлюс]], "ДД.ММ.ГГГГ")</f>
        <v>22-28.06.2015</v>
      </c>
      <c r="I615" s="16">
        <f>Время[[#This Row],[ПоНеделям]]-6</f>
        <v>42171</v>
      </c>
    </row>
    <row r="616" spans="1:9" x14ac:dyDescent="0.25">
      <c r="A616" s="16">
        <v>42184</v>
      </c>
      <c r="B616" s="2">
        <f t="shared" si="51"/>
        <v>2015</v>
      </c>
      <c r="C616" s="2">
        <f t="shared" si="52"/>
        <v>6</v>
      </c>
      <c r="D616" s="2">
        <f t="shared" si="53"/>
        <v>2</v>
      </c>
      <c r="E616" s="16">
        <f t="shared" si="50"/>
        <v>42184</v>
      </c>
      <c r="F616" s="16">
        <f>Время[[#This Row],[ПоНеделям]]+6</f>
        <v>42190</v>
      </c>
      <c r="G616" s="16">
        <f>Время[[#This Row],[ПоНеделям]]+7</f>
        <v>42191</v>
      </c>
      <c r="H616" s="16" t="str">
        <f>TEXT(DAY(Время[[#This Row],[ПоНеделям]]), "00")&amp;"-"&amp;TEXT(Время[[#This Row],[ПоНеделямПлюс]], "ДД.ММ.ГГГГ")</f>
        <v>29-05.07.2015</v>
      </c>
      <c r="I616" s="16">
        <f>Время[[#This Row],[ПоНеделям]]-6</f>
        <v>42178</v>
      </c>
    </row>
    <row r="617" spans="1:9" x14ac:dyDescent="0.25">
      <c r="A617" s="16">
        <v>42185</v>
      </c>
      <c r="B617" s="2">
        <f t="shared" si="51"/>
        <v>2015</v>
      </c>
      <c r="C617" s="2">
        <f t="shared" si="52"/>
        <v>6</v>
      </c>
      <c r="D617" s="2">
        <f t="shared" si="53"/>
        <v>3</v>
      </c>
      <c r="E617" s="16">
        <f t="shared" si="50"/>
        <v>42184</v>
      </c>
      <c r="F617" s="16">
        <f>Время[[#This Row],[ПоНеделям]]+6</f>
        <v>42190</v>
      </c>
      <c r="G617" s="16">
        <f>Время[[#This Row],[ПоНеделям]]+7</f>
        <v>42191</v>
      </c>
      <c r="H617" s="16" t="str">
        <f>TEXT(DAY(Время[[#This Row],[ПоНеделям]]), "00")&amp;"-"&amp;TEXT(Время[[#This Row],[ПоНеделямПлюс]], "ДД.ММ.ГГГГ")</f>
        <v>29-05.07.2015</v>
      </c>
      <c r="I617" s="16">
        <f>Время[[#This Row],[ПоНеделям]]-6</f>
        <v>42178</v>
      </c>
    </row>
    <row r="618" spans="1:9" x14ac:dyDescent="0.25">
      <c r="A618" s="16">
        <v>42186</v>
      </c>
      <c r="B618" s="2">
        <f t="shared" si="51"/>
        <v>2015</v>
      </c>
      <c r="C618" s="2">
        <f t="shared" si="52"/>
        <v>7</v>
      </c>
      <c r="D618" s="2">
        <f t="shared" si="53"/>
        <v>4</v>
      </c>
      <c r="E618" s="16">
        <f t="shared" si="50"/>
        <v>42184</v>
      </c>
      <c r="F618" s="16">
        <f>Время[[#This Row],[ПоНеделям]]+6</f>
        <v>42190</v>
      </c>
      <c r="G618" s="16">
        <f>Время[[#This Row],[ПоНеделям]]+7</f>
        <v>42191</v>
      </c>
      <c r="H618" s="16" t="str">
        <f>TEXT(DAY(Время[[#This Row],[ПоНеделям]]), "00")&amp;"-"&amp;TEXT(Время[[#This Row],[ПоНеделямПлюс]], "ДД.ММ.ГГГГ")</f>
        <v>29-05.07.2015</v>
      </c>
      <c r="I618" s="16">
        <f>Время[[#This Row],[ПоНеделям]]-6</f>
        <v>42178</v>
      </c>
    </row>
    <row r="619" spans="1:9" x14ac:dyDescent="0.25">
      <c r="A619" s="16">
        <v>42187</v>
      </c>
      <c r="B619" s="2">
        <f t="shared" si="51"/>
        <v>2015</v>
      </c>
      <c r="C619" s="2">
        <f t="shared" si="52"/>
        <v>7</v>
      </c>
      <c r="D619" s="2">
        <f t="shared" si="53"/>
        <v>5</v>
      </c>
      <c r="E619" s="16">
        <f t="shared" si="50"/>
        <v>42184</v>
      </c>
      <c r="F619" s="16">
        <f>Время[[#This Row],[ПоНеделям]]+6</f>
        <v>42190</v>
      </c>
      <c r="G619" s="16">
        <f>Время[[#This Row],[ПоНеделям]]+7</f>
        <v>42191</v>
      </c>
      <c r="H619" s="16" t="str">
        <f>TEXT(DAY(Время[[#This Row],[ПоНеделям]]), "00")&amp;"-"&amp;TEXT(Время[[#This Row],[ПоНеделямПлюс]], "ДД.ММ.ГГГГ")</f>
        <v>29-05.07.2015</v>
      </c>
      <c r="I619" s="16">
        <f>Время[[#This Row],[ПоНеделям]]-6</f>
        <v>42178</v>
      </c>
    </row>
    <row r="620" spans="1:9" x14ac:dyDescent="0.25">
      <c r="A620" s="16">
        <v>42188</v>
      </c>
      <c r="B620" s="2">
        <f t="shared" si="51"/>
        <v>2015</v>
      </c>
      <c r="C620" s="2">
        <f t="shared" si="52"/>
        <v>7</v>
      </c>
      <c r="D620" s="2">
        <f t="shared" si="53"/>
        <v>6</v>
      </c>
      <c r="E620" s="16">
        <f t="shared" si="50"/>
        <v>42184</v>
      </c>
      <c r="F620" s="16">
        <f>Время[[#This Row],[ПоНеделям]]+6</f>
        <v>42190</v>
      </c>
      <c r="G620" s="16">
        <f>Время[[#This Row],[ПоНеделям]]+7</f>
        <v>42191</v>
      </c>
      <c r="H620" s="16" t="str">
        <f>TEXT(DAY(Время[[#This Row],[ПоНеделям]]), "00")&amp;"-"&amp;TEXT(Время[[#This Row],[ПоНеделямПлюс]], "ДД.ММ.ГГГГ")</f>
        <v>29-05.07.2015</v>
      </c>
      <c r="I620" s="16">
        <f>Время[[#This Row],[ПоНеделям]]-6</f>
        <v>42178</v>
      </c>
    </row>
    <row r="621" spans="1:9" x14ac:dyDescent="0.25">
      <c r="A621" s="16">
        <v>42189</v>
      </c>
      <c r="B621" s="2">
        <f t="shared" si="51"/>
        <v>2015</v>
      </c>
      <c r="C621" s="2">
        <f t="shared" si="52"/>
        <v>7</v>
      </c>
      <c r="D621" s="2">
        <f t="shared" si="53"/>
        <v>7</v>
      </c>
      <c r="E621" s="16">
        <f t="shared" si="50"/>
        <v>42184</v>
      </c>
      <c r="F621" s="16">
        <f>Время[[#This Row],[ПоНеделям]]+6</f>
        <v>42190</v>
      </c>
      <c r="G621" s="16">
        <f>Время[[#This Row],[ПоНеделям]]+7</f>
        <v>42191</v>
      </c>
      <c r="H621" s="16" t="str">
        <f>TEXT(DAY(Время[[#This Row],[ПоНеделям]]), "00")&amp;"-"&amp;TEXT(Время[[#This Row],[ПоНеделямПлюс]], "ДД.ММ.ГГГГ")</f>
        <v>29-05.07.2015</v>
      </c>
      <c r="I621" s="16">
        <f>Время[[#This Row],[ПоНеделям]]-6</f>
        <v>42178</v>
      </c>
    </row>
    <row r="622" spans="1:9" x14ac:dyDescent="0.25">
      <c r="A622" s="16">
        <v>42190</v>
      </c>
      <c r="B622" s="2">
        <f t="shared" si="51"/>
        <v>2015</v>
      </c>
      <c r="C622" s="2">
        <f t="shared" si="52"/>
        <v>7</v>
      </c>
      <c r="D622" s="2">
        <f t="shared" si="53"/>
        <v>1</v>
      </c>
      <c r="E622" s="16">
        <f t="shared" si="50"/>
        <v>42184</v>
      </c>
      <c r="F622" s="16">
        <f>Время[[#This Row],[ПоНеделям]]+6</f>
        <v>42190</v>
      </c>
      <c r="G622" s="16">
        <f>Время[[#This Row],[ПоНеделям]]+7</f>
        <v>42191</v>
      </c>
      <c r="H622" s="16" t="str">
        <f>TEXT(DAY(Время[[#This Row],[ПоНеделям]]), "00")&amp;"-"&amp;TEXT(Время[[#This Row],[ПоНеделямПлюс]], "ДД.ММ.ГГГГ")</f>
        <v>29-05.07.2015</v>
      </c>
      <c r="I622" s="16">
        <f>Время[[#This Row],[ПоНеделям]]-6</f>
        <v>42178</v>
      </c>
    </row>
    <row r="623" spans="1:9" x14ac:dyDescent="0.25">
      <c r="A623" s="16">
        <v>42191</v>
      </c>
      <c r="B623" s="2">
        <f t="shared" si="51"/>
        <v>2015</v>
      </c>
      <c r="C623" s="2">
        <f t="shared" si="52"/>
        <v>7</v>
      </c>
      <c r="D623" s="2">
        <f t="shared" si="53"/>
        <v>2</v>
      </c>
      <c r="E623" s="16">
        <f t="shared" si="50"/>
        <v>42191</v>
      </c>
      <c r="F623" s="16">
        <f>Время[[#This Row],[ПоНеделям]]+6</f>
        <v>42197</v>
      </c>
      <c r="G623" s="16">
        <f>Время[[#This Row],[ПоНеделям]]+7</f>
        <v>42198</v>
      </c>
      <c r="H623" s="16" t="str">
        <f>TEXT(DAY(Время[[#This Row],[ПоНеделям]]), "00")&amp;"-"&amp;TEXT(Время[[#This Row],[ПоНеделямПлюс]], "ДД.ММ.ГГГГ")</f>
        <v>06-12.07.2015</v>
      </c>
      <c r="I623" s="16">
        <f>Время[[#This Row],[ПоНеделям]]-6</f>
        <v>42185</v>
      </c>
    </row>
    <row r="624" spans="1:9" x14ac:dyDescent="0.25">
      <c r="A624" s="16">
        <v>42192</v>
      </c>
      <c r="B624" s="2">
        <f t="shared" si="51"/>
        <v>2015</v>
      </c>
      <c r="C624" s="2">
        <f t="shared" si="52"/>
        <v>7</v>
      </c>
      <c r="D624" s="2">
        <f t="shared" si="53"/>
        <v>3</v>
      </c>
      <c r="E624" s="16">
        <f t="shared" si="50"/>
        <v>42191</v>
      </c>
      <c r="F624" s="16">
        <f>Время[[#This Row],[ПоНеделям]]+6</f>
        <v>42197</v>
      </c>
      <c r="G624" s="16">
        <f>Время[[#This Row],[ПоНеделям]]+7</f>
        <v>42198</v>
      </c>
      <c r="H624" s="16" t="str">
        <f>TEXT(DAY(Время[[#This Row],[ПоНеделям]]), "00")&amp;"-"&amp;TEXT(Время[[#This Row],[ПоНеделямПлюс]], "ДД.ММ.ГГГГ")</f>
        <v>06-12.07.2015</v>
      </c>
      <c r="I624" s="16">
        <f>Время[[#This Row],[ПоНеделям]]-6</f>
        <v>42185</v>
      </c>
    </row>
    <row r="625" spans="1:9" x14ac:dyDescent="0.25">
      <c r="A625" s="16">
        <v>42193</v>
      </c>
      <c r="B625" s="2">
        <f t="shared" si="51"/>
        <v>2015</v>
      </c>
      <c r="C625" s="2">
        <f t="shared" si="52"/>
        <v>7</v>
      </c>
      <c r="D625" s="2">
        <f t="shared" si="53"/>
        <v>4</v>
      </c>
      <c r="E625" s="16">
        <f t="shared" si="50"/>
        <v>42191</v>
      </c>
      <c r="F625" s="16">
        <f>Время[[#This Row],[ПоНеделям]]+6</f>
        <v>42197</v>
      </c>
      <c r="G625" s="16">
        <f>Время[[#This Row],[ПоНеделям]]+7</f>
        <v>42198</v>
      </c>
      <c r="H625" s="16" t="str">
        <f>TEXT(DAY(Время[[#This Row],[ПоНеделям]]), "00")&amp;"-"&amp;TEXT(Время[[#This Row],[ПоНеделямПлюс]], "ДД.ММ.ГГГГ")</f>
        <v>06-12.07.2015</v>
      </c>
      <c r="I625" s="16">
        <f>Время[[#This Row],[ПоНеделям]]-6</f>
        <v>42185</v>
      </c>
    </row>
    <row r="626" spans="1:9" x14ac:dyDescent="0.25">
      <c r="A626" s="16">
        <v>42194</v>
      </c>
      <c r="B626" s="2">
        <f t="shared" si="51"/>
        <v>2015</v>
      </c>
      <c r="C626" s="2">
        <f t="shared" si="52"/>
        <v>7</v>
      </c>
      <c r="D626" s="2">
        <f t="shared" si="53"/>
        <v>5</v>
      </c>
      <c r="E626" s="16">
        <f t="shared" si="50"/>
        <v>42191</v>
      </c>
      <c r="F626" s="16">
        <f>Время[[#This Row],[ПоНеделям]]+6</f>
        <v>42197</v>
      </c>
      <c r="G626" s="16">
        <f>Время[[#This Row],[ПоНеделям]]+7</f>
        <v>42198</v>
      </c>
      <c r="H626" s="16" t="str">
        <f>TEXT(DAY(Время[[#This Row],[ПоНеделям]]), "00")&amp;"-"&amp;TEXT(Время[[#This Row],[ПоНеделямПлюс]], "ДД.ММ.ГГГГ")</f>
        <v>06-12.07.2015</v>
      </c>
      <c r="I626" s="16">
        <f>Время[[#This Row],[ПоНеделям]]-6</f>
        <v>42185</v>
      </c>
    </row>
    <row r="627" spans="1:9" x14ac:dyDescent="0.25">
      <c r="A627" s="16">
        <v>42195</v>
      </c>
      <c r="B627" s="2">
        <f t="shared" si="51"/>
        <v>2015</v>
      </c>
      <c r="C627" s="2">
        <f t="shared" si="52"/>
        <v>7</v>
      </c>
      <c r="D627" s="2">
        <f t="shared" si="53"/>
        <v>6</v>
      </c>
      <c r="E627" s="16">
        <f t="shared" si="50"/>
        <v>42191</v>
      </c>
      <c r="F627" s="16">
        <f>Время[[#This Row],[ПоНеделям]]+6</f>
        <v>42197</v>
      </c>
      <c r="G627" s="16">
        <f>Время[[#This Row],[ПоНеделям]]+7</f>
        <v>42198</v>
      </c>
      <c r="H627" s="16" t="str">
        <f>TEXT(DAY(Время[[#This Row],[ПоНеделям]]), "00")&amp;"-"&amp;TEXT(Время[[#This Row],[ПоНеделямПлюс]], "ДД.ММ.ГГГГ")</f>
        <v>06-12.07.2015</v>
      </c>
      <c r="I627" s="16">
        <f>Время[[#This Row],[ПоНеделям]]-6</f>
        <v>42185</v>
      </c>
    </row>
    <row r="628" spans="1:9" x14ac:dyDescent="0.25">
      <c r="A628" s="16">
        <v>42196</v>
      </c>
      <c r="B628" s="2">
        <f t="shared" si="51"/>
        <v>2015</v>
      </c>
      <c r="C628" s="2">
        <f t="shared" si="52"/>
        <v>7</v>
      </c>
      <c r="D628" s="2">
        <f t="shared" si="53"/>
        <v>7</v>
      </c>
      <c r="E628" s="16">
        <f t="shared" si="50"/>
        <v>42191</v>
      </c>
      <c r="F628" s="16">
        <f>Время[[#This Row],[ПоНеделям]]+6</f>
        <v>42197</v>
      </c>
      <c r="G628" s="16">
        <f>Время[[#This Row],[ПоНеделям]]+7</f>
        <v>42198</v>
      </c>
      <c r="H628" s="16" t="str">
        <f>TEXT(DAY(Время[[#This Row],[ПоНеделям]]), "00")&amp;"-"&amp;TEXT(Время[[#This Row],[ПоНеделямПлюс]], "ДД.ММ.ГГГГ")</f>
        <v>06-12.07.2015</v>
      </c>
      <c r="I628" s="16">
        <f>Время[[#This Row],[ПоНеделям]]-6</f>
        <v>42185</v>
      </c>
    </row>
    <row r="629" spans="1:9" x14ac:dyDescent="0.25">
      <c r="A629" s="16">
        <v>42197</v>
      </c>
      <c r="B629" s="2">
        <f t="shared" si="51"/>
        <v>2015</v>
      </c>
      <c r="C629" s="2">
        <f t="shared" si="52"/>
        <v>7</v>
      </c>
      <c r="D629" s="2">
        <f t="shared" si="53"/>
        <v>1</v>
      </c>
      <c r="E629" s="16">
        <f t="shared" si="50"/>
        <v>42191</v>
      </c>
      <c r="F629" s="16">
        <f>Время[[#This Row],[ПоНеделям]]+6</f>
        <v>42197</v>
      </c>
      <c r="G629" s="16">
        <f>Время[[#This Row],[ПоНеделям]]+7</f>
        <v>42198</v>
      </c>
      <c r="H629" s="16" t="str">
        <f>TEXT(DAY(Время[[#This Row],[ПоНеделям]]), "00")&amp;"-"&amp;TEXT(Время[[#This Row],[ПоНеделямПлюс]], "ДД.ММ.ГГГГ")</f>
        <v>06-12.07.2015</v>
      </c>
      <c r="I629" s="16">
        <f>Время[[#This Row],[ПоНеделям]]-6</f>
        <v>42185</v>
      </c>
    </row>
    <row r="630" spans="1:9" x14ac:dyDescent="0.25">
      <c r="A630" s="16">
        <v>42198</v>
      </c>
      <c r="B630" s="2">
        <f t="shared" si="51"/>
        <v>2015</v>
      </c>
      <c r="C630" s="2">
        <f t="shared" si="52"/>
        <v>7</v>
      </c>
      <c r="D630" s="2">
        <f t="shared" si="53"/>
        <v>2</v>
      </c>
      <c r="E630" s="16">
        <f t="shared" si="50"/>
        <v>42198</v>
      </c>
      <c r="F630" s="16">
        <f>Время[[#This Row],[ПоНеделям]]+6</f>
        <v>42204</v>
      </c>
      <c r="G630" s="16">
        <f>Время[[#This Row],[ПоНеделям]]+7</f>
        <v>42205</v>
      </c>
      <c r="H630" s="16" t="str">
        <f>TEXT(DAY(Время[[#This Row],[ПоНеделям]]), "00")&amp;"-"&amp;TEXT(Время[[#This Row],[ПоНеделямПлюс]], "ДД.ММ.ГГГГ")</f>
        <v>13-19.07.2015</v>
      </c>
      <c r="I630" s="16">
        <f>Время[[#This Row],[ПоНеделям]]-6</f>
        <v>42192</v>
      </c>
    </row>
    <row r="631" spans="1:9" x14ac:dyDescent="0.25">
      <c r="A631" s="16">
        <v>42199</v>
      </c>
      <c r="B631" s="2">
        <f t="shared" si="51"/>
        <v>2015</v>
      </c>
      <c r="C631" s="2">
        <f t="shared" si="52"/>
        <v>7</v>
      </c>
      <c r="D631" s="2">
        <f t="shared" si="53"/>
        <v>3</v>
      </c>
      <c r="E631" s="16">
        <f t="shared" si="50"/>
        <v>42198</v>
      </c>
      <c r="F631" s="16">
        <f>Время[[#This Row],[ПоНеделям]]+6</f>
        <v>42204</v>
      </c>
      <c r="G631" s="16">
        <f>Время[[#This Row],[ПоНеделям]]+7</f>
        <v>42205</v>
      </c>
      <c r="H631" s="16" t="str">
        <f>TEXT(DAY(Время[[#This Row],[ПоНеделям]]), "00")&amp;"-"&amp;TEXT(Время[[#This Row],[ПоНеделямПлюс]], "ДД.ММ.ГГГГ")</f>
        <v>13-19.07.2015</v>
      </c>
      <c r="I631" s="16">
        <f>Время[[#This Row],[ПоНеделям]]-6</f>
        <v>42192</v>
      </c>
    </row>
    <row r="632" spans="1:9" x14ac:dyDescent="0.25">
      <c r="A632" s="16">
        <v>42200</v>
      </c>
      <c r="B632" s="2">
        <f t="shared" si="51"/>
        <v>2015</v>
      </c>
      <c r="C632" s="2">
        <f t="shared" si="52"/>
        <v>7</v>
      </c>
      <c r="D632" s="2">
        <f t="shared" si="53"/>
        <v>4</v>
      </c>
      <c r="E632" s="16">
        <f t="shared" si="50"/>
        <v>42198</v>
      </c>
      <c r="F632" s="16">
        <f>Время[[#This Row],[ПоНеделям]]+6</f>
        <v>42204</v>
      </c>
      <c r="G632" s="16">
        <f>Время[[#This Row],[ПоНеделям]]+7</f>
        <v>42205</v>
      </c>
      <c r="H632" s="16" t="str">
        <f>TEXT(DAY(Время[[#This Row],[ПоНеделям]]), "00")&amp;"-"&amp;TEXT(Время[[#This Row],[ПоНеделямПлюс]], "ДД.ММ.ГГГГ")</f>
        <v>13-19.07.2015</v>
      </c>
      <c r="I632" s="16">
        <f>Время[[#This Row],[ПоНеделям]]-6</f>
        <v>42192</v>
      </c>
    </row>
    <row r="633" spans="1:9" x14ac:dyDescent="0.25">
      <c r="A633" s="16">
        <v>42201</v>
      </c>
      <c r="B633" s="2">
        <f t="shared" si="51"/>
        <v>2015</v>
      </c>
      <c r="C633" s="2">
        <f t="shared" si="52"/>
        <v>7</v>
      </c>
      <c r="D633" s="2">
        <f t="shared" si="53"/>
        <v>5</v>
      </c>
      <c r="E633" s="16">
        <f t="shared" si="50"/>
        <v>42198</v>
      </c>
      <c r="F633" s="16">
        <f>Время[[#This Row],[ПоНеделям]]+6</f>
        <v>42204</v>
      </c>
      <c r="G633" s="16">
        <f>Время[[#This Row],[ПоНеделям]]+7</f>
        <v>42205</v>
      </c>
      <c r="H633" s="16" t="str">
        <f>TEXT(DAY(Время[[#This Row],[ПоНеделям]]), "00")&amp;"-"&amp;TEXT(Время[[#This Row],[ПоНеделямПлюс]], "ДД.ММ.ГГГГ")</f>
        <v>13-19.07.2015</v>
      </c>
      <c r="I633" s="16">
        <f>Время[[#This Row],[ПоНеделям]]-6</f>
        <v>42192</v>
      </c>
    </row>
    <row r="634" spans="1:9" x14ac:dyDescent="0.25">
      <c r="A634" s="16">
        <v>42202</v>
      </c>
      <c r="B634" s="2">
        <f t="shared" si="51"/>
        <v>2015</v>
      </c>
      <c r="C634" s="2">
        <f t="shared" si="52"/>
        <v>7</v>
      </c>
      <c r="D634" s="2">
        <f t="shared" si="53"/>
        <v>6</v>
      </c>
      <c r="E634" s="16">
        <f t="shared" si="50"/>
        <v>42198</v>
      </c>
      <c r="F634" s="16">
        <f>Время[[#This Row],[ПоНеделям]]+6</f>
        <v>42204</v>
      </c>
      <c r="G634" s="16">
        <f>Время[[#This Row],[ПоНеделям]]+7</f>
        <v>42205</v>
      </c>
      <c r="H634" s="16" t="str">
        <f>TEXT(DAY(Время[[#This Row],[ПоНеделям]]), "00")&amp;"-"&amp;TEXT(Время[[#This Row],[ПоНеделямПлюс]], "ДД.ММ.ГГГГ")</f>
        <v>13-19.07.2015</v>
      </c>
      <c r="I634" s="16">
        <f>Время[[#This Row],[ПоНеделям]]-6</f>
        <v>42192</v>
      </c>
    </row>
    <row r="635" spans="1:9" x14ac:dyDescent="0.25">
      <c r="A635" s="16">
        <v>42203</v>
      </c>
      <c r="B635" s="2">
        <f t="shared" si="51"/>
        <v>2015</v>
      </c>
      <c r="C635" s="2">
        <f t="shared" si="52"/>
        <v>7</v>
      </c>
      <c r="D635" s="2">
        <f t="shared" si="53"/>
        <v>7</v>
      </c>
      <c r="E635" s="16">
        <f t="shared" si="50"/>
        <v>42198</v>
      </c>
      <c r="F635" s="16">
        <f>Время[[#This Row],[ПоНеделям]]+6</f>
        <v>42204</v>
      </c>
      <c r="G635" s="16">
        <f>Время[[#This Row],[ПоНеделям]]+7</f>
        <v>42205</v>
      </c>
      <c r="H635" s="16" t="str">
        <f>TEXT(DAY(Время[[#This Row],[ПоНеделям]]), "00")&amp;"-"&amp;TEXT(Время[[#This Row],[ПоНеделямПлюс]], "ДД.ММ.ГГГГ")</f>
        <v>13-19.07.2015</v>
      </c>
      <c r="I635" s="16">
        <f>Время[[#This Row],[ПоНеделям]]-6</f>
        <v>42192</v>
      </c>
    </row>
    <row r="636" spans="1:9" x14ac:dyDescent="0.25">
      <c r="A636" s="16">
        <v>42204</v>
      </c>
      <c r="B636" s="2">
        <f t="shared" si="51"/>
        <v>2015</v>
      </c>
      <c r="C636" s="2">
        <f t="shared" si="52"/>
        <v>7</v>
      </c>
      <c r="D636" s="2">
        <f t="shared" si="53"/>
        <v>1</v>
      </c>
      <c r="E636" s="16">
        <f t="shared" si="50"/>
        <v>42198</v>
      </c>
      <c r="F636" s="16">
        <f>Время[[#This Row],[ПоНеделям]]+6</f>
        <v>42204</v>
      </c>
      <c r="G636" s="16">
        <f>Время[[#This Row],[ПоНеделям]]+7</f>
        <v>42205</v>
      </c>
      <c r="H636" s="16" t="str">
        <f>TEXT(DAY(Время[[#This Row],[ПоНеделям]]), "00")&amp;"-"&amp;TEXT(Время[[#This Row],[ПоНеделямПлюс]], "ДД.ММ.ГГГГ")</f>
        <v>13-19.07.2015</v>
      </c>
      <c r="I636" s="16">
        <f>Время[[#This Row],[ПоНеделям]]-6</f>
        <v>42192</v>
      </c>
    </row>
    <row r="637" spans="1:9" x14ac:dyDescent="0.25">
      <c r="A637" s="16">
        <v>42205</v>
      </c>
      <c r="B637" s="2">
        <f t="shared" si="51"/>
        <v>2015</v>
      </c>
      <c r="C637" s="2">
        <f t="shared" si="52"/>
        <v>7</v>
      </c>
      <c r="D637" s="2">
        <f t="shared" si="53"/>
        <v>2</v>
      </c>
      <c r="E637" s="16">
        <f t="shared" si="50"/>
        <v>42205</v>
      </c>
      <c r="F637" s="16">
        <f>Время[[#This Row],[ПоНеделям]]+6</f>
        <v>42211</v>
      </c>
      <c r="G637" s="16">
        <f>Время[[#This Row],[ПоНеделям]]+7</f>
        <v>42212</v>
      </c>
      <c r="H637" s="16" t="str">
        <f>TEXT(DAY(Время[[#This Row],[ПоНеделям]]), "00")&amp;"-"&amp;TEXT(Время[[#This Row],[ПоНеделямПлюс]], "ДД.ММ.ГГГГ")</f>
        <v>20-26.07.2015</v>
      </c>
      <c r="I637" s="16">
        <f>Время[[#This Row],[ПоНеделям]]-6</f>
        <v>42199</v>
      </c>
    </row>
    <row r="638" spans="1:9" x14ac:dyDescent="0.25">
      <c r="A638" s="16">
        <v>42206</v>
      </c>
      <c r="B638" s="2">
        <f t="shared" si="51"/>
        <v>2015</v>
      </c>
      <c r="C638" s="2">
        <f t="shared" si="52"/>
        <v>7</v>
      </c>
      <c r="D638" s="2">
        <f t="shared" si="53"/>
        <v>3</v>
      </c>
      <c r="E638" s="16">
        <f t="shared" si="50"/>
        <v>42205</v>
      </c>
      <c r="F638" s="16">
        <f>Время[[#This Row],[ПоНеделям]]+6</f>
        <v>42211</v>
      </c>
      <c r="G638" s="16">
        <f>Время[[#This Row],[ПоНеделям]]+7</f>
        <v>42212</v>
      </c>
      <c r="H638" s="16" t="str">
        <f>TEXT(DAY(Время[[#This Row],[ПоНеделям]]), "00")&amp;"-"&amp;TEXT(Время[[#This Row],[ПоНеделямПлюс]], "ДД.ММ.ГГГГ")</f>
        <v>20-26.07.2015</v>
      </c>
      <c r="I638" s="16">
        <f>Время[[#This Row],[ПоНеделям]]-6</f>
        <v>42199</v>
      </c>
    </row>
    <row r="639" spans="1:9" x14ac:dyDescent="0.25">
      <c r="A639" s="16">
        <v>42207</v>
      </c>
      <c r="B639" s="2">
        <f t="shared" si="51"/>
        <v>2015</v>
      </c>
      <c r="C639" s="2">
        <f t="shared" si="52"/>
        <v>7</v>
      </c>
      <c r="D639" s="2">
        <f t="shared" si="53"/>
        <v>4</v>
      </c>
      <c r="E639" s="16">
        <f t="shared" si="50"/>
        <v>42205</v>
      </c>
      <c r="F639" s="16">
        <f>Время[[#This Row],[ПоНеделям]]+6</f>
        <v>42211</v>
      </c>
      <c r="G639" s="16">
        <f>Время[[#This Row],[ПоНеделям]]+7</f>
        <v>42212</v>
      </c>
      <c r="H639" s="16" t="str">
        <f>TEXT(DAY(Время[[#This Row],[ПоНеделям]]), "00")&amp;"-"&amp;TEXT(Время[[#This Row],[ПоНеделямПлюс]], "ДД.ММ.ГГГГ")</f>
        <v>20-26.07.2015</v>
      </c>
      <c r="I639" s="16">
        <f>Время[[#This Row],[ПоНеделям]]-6</f>
        <v>42199</v>
      </c>
    </row>
    <row r="640" spans="1:9" x14ac:dyDescent="0.25">
      <c r="A640" s="16">
        <v>42208</v>
      </c>
      <c r="B640" s="2">
        <f t="shared" si="51"/>
        <v>2015</v>
      </c>
      <c r="C640" s="2">
        <f t="shared" si="52"/>
        <v>7</v>
      </c>
      <c r="D640" s="2">
        <f t="shared" si="53"/>
        <v>5</v>
      </c>
      <c r="E640" s="16">
        <f t="shared" si="50"/>
        <v>42205</v>
      </c>
      <c r="F640" s="16">
        <f>Время[[#This Row],[ПоНеделям]]+6</f>
        <v>42211</v>
      </c>
      <c r="G640" s="16">
        <f>Время[[#This Row],[ПоНеделям]]+7</f>
        <v>42212</v>
      </c>
      <c r="H640" s="16" t="str">
        <f>TEXT(DAY(Время[[#This Row],[ПоНеделям]]), "00")&amp;"-"&amp;TEXT(Время[[#This Row],[ПоНеделямПлюс]], "ДД.ММ.ГГГГ")</f>
        <v>20-26.07.2015</v>
      </c>
      <c r="I640" s="16">
        <f>Время[[#This Row],[ПоНеделям]]-6</f>
        <v>42199</v>
      </c>
    </row>
    <row r="641" spans="1:9" x14ac:dyDescent="0.25">
      <c r="A641" s="16">
        <v>42209</v>
      </c>
      <c r="B641" s="2">
        <f t="shared" si="51"/>
        <v>2015</v>
      </c>
      <c r="C641" s="2">
        <f t="shared" si="52"/>
        <v>7</v>
      </c>
      <c r="D641" s="2">
        <f t="shared" si="53"/>
        <v>6</v>
      </c>
      <c r="E641" s="16">
        <f t="shared" si="50"/>
        <v>42205</v>
      </c>
      <c r="F641" s="16">
        <f>Время[[#This Row],[ПоНеделям]]+6</f>
        <v>42211</v>
      </c>
      <c r="G641" s="16">
        <f>Время[[#This Row],[ПоНеделям]]+7</f>
        <v>42212</v>
      </c>
      <c r="H641" s="16" t="str">
        <f>TEXT(DAY(Время[[#This Row],[ПоНеделям]]), "00")&amp;"-"&amp;TEXT(Время[[#This Row],[ПоНеделямПлюс]], "ДД.ММ.ГГГГ")</f>
        <v>20-26.07.2015</v>
      </c>
      <c r="I641" s="16">
        <f>Время[[#This Row],[ПоНеделям]]-6</f>
        <v>42199</v>
      </c>
    </row>
    <row r="642" spans="1:9" x14ac:dyDescent="0.25">
      <c r="A642" s="16">
        <v>42210</v>
      </c>
      <c r="B642" s="2">
        <f t="shared" si="51"/>
        <v>2015</v>
      </c>
      <c r="C642" s="2">
        <f t="shared" si="52"/>
        <v>7</v>
      </c>
      <c r="D642" s="2">
        <f t="shared" si="53"/>
        <v>7</v>
      </c>
      <c r="E642" s="16">
        <f t="shared" ref="E642:E705" si="54">A642+(2-IF(D642=1,8,D642))</f>
        <v>42205</v>
      </c>
      <c r="F642" s="16">
        <f>Время[[#This Row],[ПоНеделям]]+6</f>
        <v>42211</v>
      </c>
      <c r="G642" s="16">
        <f>Время[[#This Row],[ПоНеделям]]+7</f>
        <v>42212</v>
      </c>
      <c r="H642" s="16" t="str">
        <f>TEXT(DAY(Время[[#This Row],[ПоНеделям]]), "00")&amp;"-"&amp;TEXT(Время[[#This Row],[ПоНеделямПлюс]], "ДД.ММ.ГГГГ")</f>
        <v>20-26.07.2015</v>
      </c>
      <c r="I642" s="16">
        <f>Время[[#This Row],[ПоНеделям]]-6</f>
        <v>42199</v>
      </c>
    </row>
    <row r="643" spans="1:9" x14ac:dyDescent="0.25">
      <c r="A643" s="16">
        <v>42211</v>
      </c>
      <c r="B643" s="2">
        <f t="shared" si="51"/>
        <v>2015</v>
      </c>
      <c r="C643" s="2">
        <f t="shared" si="52"/>
        <v>7</v>
      </c>
      <c r="D643" s="2">
        <f t="shared" si="53"/>
        <v>1</v>
      </c>
      <c r="E643" s="16">
        <f t="shared" si="54"/>
        <v>42205</v>
      </c>
      <c r="F643" s="16">
        <f>Время[[#This Row],[ПоНеделям]]+6</f>
        <v>42211</v>
      </c>
      <c r="G643" s="16">
        <f>Время[[#This Row],[ПоНеделям]]+7</f>
        <v>42212</v>
      </c>
      <c r="H643" s="16" t="str">
        <f>TEXT(DAY(Время[[#This Row],[ПоНеделям]]), "00")&amp;"-"&amp;TEXT(Время[[#This Row],[ПоНеделямПлюс]], "ДД.ММ.ГГГГ")</f>
        <v>20-26.07.2015</v>
      </c>
      <c r="I643" s="16">
        <f>Время[[#This Row],[ПоНеделям]]-6</f>
        <v>42199</v>
      </c>
    </row>
    <row r="644" spans="1:9" x14ac:dyDescent="0.25">
      <c r="A644" s="16">
        <v>42212</v>
      </c>
      <c r="B644" s="2">
        <f t="shared" si="51"/>
        <v>2015</v>
      </c>
      <c r="C644" s="2">
        <f t="shared" si="52"/>
        <v>7</v>
      </c>
      <c r="D644" s="2">
        <f t="shared" si="53"/>
        <v>2</v>
      </c>
      <c r="E644" s="16">
        <f t="shared" si="54"/>
        <v>42212</v>
      </c>
      <c r="F644" s="16">
        <f>Время[[#This Row],[ПоНеделям]]+6</f>
        <v>42218</v>
      </c>
      <c r="G644" s="16">
        <f>Время[[#This Row],[ПоНеделям]]+7</f>
        <v>42219</v>
      </c>
      <c r="H644" s="16" t="str">
        <f>TEXT(DAY(Время[[#This Row],[ПоНеделям]]), "00")&amp;"-"&amp;TEXT(Время[[#This Row],[ПоНеделямПлюс]], "ДД.ММ.ГГГГ")</f>
        <v>27-02.08.2015</v>
      </c>
      <c r="I644" s="16">
        <f>Время[[#This Row],[ПоНеделям]]-6</f>
        <v>42206</v>
      </c>
    </row>
    <row r="645" spans="1:9" x14ac:dyDescent="0.25">
      <c r="A645" s="16">
        <v>42213</v>
      </c>
      <c r="B645" s="2">
        <f t="shared" si="51"/>
        <v>2015</v>
      </c>
      <c r="C645" s="2">
        <f t="shared" si="52"/>
        <v>7</v>
      </c>
      <c r="D645" s="2">
        <f t="shared" si="53"/>
        <v>3</v>
      </c>
      <c r="E645" s="16">
        <f t="shared" si="54"/>
        <v>42212</v>
      </c>
      <c r="F645" s="16">
        <f>Время[[#This Row],[ПоНеделям]]+6</f>
        <v>42218</v>
      </c>
      <c r="G645" s="16">
        <f>Время[[#This Row],[ПоНеделям]]+7</f>
        <v>42219</v>
      </c>
      <c r="H645" s="16" t="str">
        <f>TEXT(DAY(Время[[#This Row],[ПоНеделям]]), "00")&amp;"-"&amp;TEXT(Время[[#This Row],[ПоНеделямПлюс]], "ДД.ММ.ГГГГ")</f>
        <v>27-02.08.2015</v>
      </c>
      <c r="I645" s="16">
        <f>Время[[#This Row],[ПоНеделям]]-6</f>
        <v>42206</v>
      </c>
    </row>
    <row r="646" spans="1:9" x14ac:dyDescent="0.25">
      <c r="A646" s="16">
        <v>42214</v>
      </c>
      <c r="B646" s="2">
        <f t="shared" si="51"/>
        <v>2015</v>
      </c>
      <c r="C646" s="2">
        <f t="shared" si="52"/>
        <v>7</v>
      </c>
      <c r="D646" s="2">
        <f t="shared" si="53"/>
        <v>4</v>
      </c>
      <c r="E646" s="16">
        <f t="shared" si="54"/>
        <v>42212</v>
      </c>
      <c r="F646" s="16">
        <f>Время[[#This Row],[ПоНеделям]]+6</f>
        <v>42218</v>
      </c>
      <c r="G646" s="16">
        <f>Время[[#This Row],[ПоНеделям]]+7</f>
        <v>42219</v>
      </c>
      <c r="H646" s="16" t="str">
        <f>TEXT(DAY(Время[[#This Row],[ПоНеделям]]), "00")&amp;"-"&amp;TEXT(Время[[#This Row],[ПоНеделямПлюс]], "ДД.ММ.ГГГГ")</f>
        <v>27-02.08.2015</v>
      </c>
      <c r="I646" s="16">
        <f>Время[[#This Row],[ПоНеделям]]-6</f>
        <v>42206</v>
      </c>
    </row>
    <row r="647" spans="1:9" x14ac:dyDescent="0.25">
      <c r="A647" s="16">
        <v>42215</v>
      </c>
      <c r="B647" s="2">
        <f t="shared" si="51"/>
        <v>2015</v>
      </c>
      <c r="C647" s="2">
        <f t="shared" ref="C647:C710" si="55">MONTH(A647)</f>
        <v>7</v>
      </c>
      <c r="D647" s="2">
        <f t="shared" ref="D647:D710" si="56">WEEKDAY(A647)</f>
        <v>5</v>
      </c>
      <c r="E647" s="16">
        <f t="shared" si="54"/>
        <v>42212</v>
      </c>
      <c r="F647" s="16">
        <f>Время[[#This Row],[ПоНеделям]]+6</f>
        <v>42218</v>
      </c>
      <c r="G647" s="16">
        <f>Время[[#This Row],[ПоНеделям]]+7</f>
        <v>42219</v>
      </c>
      <c r="H647" s="16" t="str">
        <f>TEXT(DAY(Время[[#This Row],[ПоНеделям]]), "00")&amp;"-"&amp;TEXT(Время[[#This Row],[ПоНеделямПлюс]], "ДД.ММ.ГГГГ")</f>
        <v>27-02.08.2015</v>
      </c>
      <c r="I647" s="16">
        <f>Время[[#This Row],[ПоНеделям]]-6</f>
        <v>42206</v>
      </c>
    </row>
    <row r="648" spans="1:9" x14ac:dyDescent="0.25">
      <c r="A648" s="16">
        <v>42216</v>
      </c>
      <c r="B648" s="2">
        <f t="shared" si="51"/>
        <v>2015</v>
      </c>
      <c r="C648" s="2">
        <f t="shared" si="55"/>
        <v>7</v>
      </c>
      <c r="D648" s="2">
        <f t="shared" si="56"/>
        <v>6</v>
      </c>
      <c r="E648" s="16">
        <f t="shared" si="54"/>
        <v>42212</v>
      </c>
      <c r="F648" s="16">
        <f>Время[[#This Row],[ПоНеделям]]+6</f>
        <v>42218</v>
      </c>
      <c r="G648" s="16">
        <f>Время[[#This Row],[ПоНеделям]]+7</f>
        <v>42219</v>
      </c>
      <c r="H648" s="16" t="str">
        <f>TEXT(DAY(Время[[#This Row],[ПоНеделям]]), "00")&amp;"-"&amp;TEXT(Время[[#This Row],[ПоНеделямПлюс]], "ДД.ММ.ГГГГ")</f>
        <v>27-02.08.2015</v>
      </c>
      <c r="I648" s="16">
        <f>Время[[#This Row],[ПоНеделям]]-6</f>
        <v>42206</v>
      </c>
    </row>
    <row r="649" spans="1:9" x14ac:dyDescent="0.25">
      <c r="A649" s="16">
        <v>42217</v>
      </c>
      <c r="B649" s="2">
        <f t="shared" ref="B649:B712" si="57">YEAR(A649)</f>
        <v>2015</v>
      </c>
      <c r="C649" s="2">
        <f t="shared" si="55"/>
        <v>8</v>
      </c>
      <c r="D649" s="2">
        <f t="shared" si="56"/>
        <v>7</v>
      </c>
      <c r="E649" s="16">
        <f t="shared" si="54"/>
        <v>42212</v>
      </c>
      <c r="F649" s="16">
        <f>Время[[#This Row],[ПоНеделям]]+6</f>
        <v>42218</v>
      </c>
      <c r="G649" s="16">
        <f>Время[[#This Row],[ПоНеделям]]+7</f>
        <v>42219</v>
      </c>
      <c r="H649" s="16" t="str">
        <f>TEXT(DAY(Время[[#This Row],[ПоНеделям]]), "00")&amp;"-"&amp;TEXT(Время[[#This Row],[ПоНеделямПлюс]], "ДД.ММ.ГГГГ")</f>
        <v>27-02.08.2015</v>
      </c>
      <c r="I649" s="16">
        <f>Время[[#This Row],[ПоНеделям]]-6</f>
        <v>42206</v>
      </c>
    </row>
    <row r="650" spans="1:9" x14ac:dyDescent="0.25">
      <c r="A650" s="16">
        <v>42218</v>
      </c>
      <c r="B650" s="2">
        <f t="shared" si="57"/>
        <v>2015</v>
      </c>
      <c r="C650" s="2">
        <f t="shared" si="55"/>
        <v>8</v>
      </c>
      <c r="D650" s="2">
        <f t="shared" si="56"/>
        <v>1</v>
      </c>
      <c r="E650" s="16">
        <f t="shared" si="54"/>
        <v>42212</v>
      </c>
      <c r="F650" s="16">
        <f>Время[[#This Row],[ПоНеделям]]+6</f>
        <v>42218</v>
      </c>
      <c r="G650" s="16">
        <f>Время[[#This Row],[ПоНеделям]]+7</f>
        <v>42219</v>
      </c>
      <c r="H650" s="16" t="str">
        <f>TEXT(DAY(Время[[#This Row],[ПоНеделям]]), "00")&amp;"-"&amp;TEXT(Время[[#This Row],[ПоНеделямПлюс]], "ДД.ММ.ГГГГ")</f>
        <v>27-02.08.2015</v>
      </c>
      <c r="I650" s="16">
        <f>Время[[#This Row],[ПоНеделям]]-6</f>
        <v>42206</v>
      </c>
    </row>
    <row r="651" spans="1:9" x14ac:dyDescent="0.25">
      <c r="A651" s="16">
        <v>42219</v>
      </c>
      <c r="B651" s="2">
        <f t="shared" si="57"/>
        <v>2015</v>
      </c>
      <c r="C651" s="2">
        <f t="shared" si="55"/>
        <v>8</v>
      </c>
      <c r="D651" s="2">
        <f t="shared" si="56"/>
        <v>2</v>
      </c>
      <c r="E651" s="16">
        <f t="shared" si="54"/>
        <v>42219</v>
      </c>
      <c r="F651" s="16">
        <f>Время[[#This Row],[ПоНеделям]]+6</f>
        <v>42225</v>
      </c>
      <c r="G651" s="16">
        <f>Время[[#This Row],[ПоНеделям]]+7</f>
        <v>42226</v>
      </c>
      <c r="H651" s="16" t="str">
        <f>TEXT(DAY(Время[[#This Row],[ПоНеделям]]), "00")&amp;"-"&amp;TEXT(Время[[#This Row],[ПоНеделямПлюс]], "ДД.ММ.ГГГГ")</f>
        <v>03-09.08.2015</v>
      </c>
      <c r="I651" s="16">
        <f>Время[[#This Row],[ПоНеделям]]-6</f>
        <v>42213</v>
      </c>
    </row>
    <row r="652" spans="1:9" x14ac:dyDescent="0.25">
      <c r="A652" s="16">
        <v>42220</v>
      </c>
      <c r="B652" s="2">
        <f t="shared" si="57"/>
        <v>2015</v>
      </c>
      <c r="C652" s="2">
        <f t="shared" si="55"/>
        <v>8</v>
      </c>
      <c r="D652" s="2">
        <f t="shared" si="56"/>
        <v>3</v>
      </c>
      <c r="E652" s="16">
        <f t="shared" si="54"/>
        <v>42219</v>
      </c>
      <c r="F652" s="16">
        <f>Время[[#This Row],[ПоНеделям]]+6</f>
        <v>42225</v>
      </c>
      <c r="G652" s="16">
        <f>Время[[#This Row],[ПоНеделям]]+7</f>
        <v>42226</v>
      </c>
      <c r="H652" s="16" t="str">
        <f>TEXT(DAY(Время[[#This Row],[ПоНеделям]]), "00")&amp;"-"&amp;TEXT(Время[[#This Row],[ПоНеделямПлюс]], "ДД.ММ.ГГГГ")</f>
        <v>03-09.08.2015</v>
      </c>
      <c r="I652" s="16">
        <f>Время[[#This Row],[ПоНеделям]]-6</f>
        <v>42213</v>
      </c>
    </row>
    <row r="653" spans="1:9" x14ac:dyDescent="0.25">
      <c r="A653" s="16">
        <v>42221</v>
      </c>
      <c r="B653" s="2">
        <f t="shared" si="57"/>
        <v>2015</v>
      </c>
      <c r="C653" s="2">
        <f t="shared" si="55"/>
        <v>8</v>
      </c>
      <c r="D653" s="2">
        <f t="shared" si="56"/>
        <v>4</v>
      </c>
      <c r="E653" s="16">
        <f t="shared" si="54"/>
        <v>42219</v>
      </c>
      <c r="F653" s="16">
        <f>Время[[#This Row],[ПоНеделям]]+6</f>
        <v>42225</v>
      </c>
      <c r="G653" s="16">
        <f>Время[[#This Row],[ПоНеделям]]+7</f>
        <v>42226</v>
      </c>
      <c r="H653" s="16" t="str">
        <f>TEXT(DAY(Время[[#This Row],[ПоНеделям]]), "00")&amp;"-"&amp;TEXT(Время[[#This Row],[ПоНеделямПлюс]], "ДД.ММ.ГГГГ")</f>
        <v>03-09.08.2015</v>
      </c>
      <c r="I653" s="16">
        <f>Время[[#This Row],[ПоНеделям]]-6</f>
        <v>42213</v>
      </c>
    </row>
    <row r="654" spans="1:9" x14ac:dyDescent="0.25">
      <c r="A654" s="16">
        <v>42222</v>
      </c>
      <c r="B654" s="2">
        <f t="shared" si="57"/>
        <v>2015</v>
      </c>
      <c r="C654" s="2">
        <f t="shared" si="55"/>
        <v>8</v>
      </c>
      <c r="D654" s="2">
        <f t="shared" si="56"/>
        <v>5</v>
      </c>
      <c r="E654" s="16">
        <f t="shared" si="54"/>
        <v>42219</v>
      </c>
      <c r="F654" s="16">
        <f>Время[[#This Row],[ПоНеделям]]+6</f>
        <v>42225</v>
      </c>
      <c r="G654" s="16">
        <f>Время[[#This Row],[ПоНеделям]]+7</f>
        <v>42226</v>
      </c>
      <c r="H654" s="16" t="str">
        <f>TEXT(DAY(Время[[#This Row],[ПоНеделям]]), "00")&amp;"-"&amp;TEXT(Время[[#This Row],[ПоНеделямПлюс]], "ДД.ММ.ГГГГ")</f>
        <v>03-09.08.2015</v>
      </c>
      <c r="I654" s="16">
        <f>Время[[#This Row],[ПоНеделям]]-6</f>
        <v>42213</v>
      </c>
    </row>
    <row r="655" spans="1:9" x14ac:dyDescent="0.25">
      <c r="A655" s="16">
        <v>42223</v>
      </c>
      <c r="B655" s="2">
        <f t="shared" si="57"/>
        <v>2015</v>
      </c>
      <c r="C655" s="2">
        <f t="shared" si="55"/>
        <v>8</v>
      </c>
      <c r="D655" s="2">
        <f t="shared" si="56"/>
        <v>6</v>
      </c>
      <c r="E655" s="16">
        <f t="shared" si="54"/>
        <v>42219</v>
      </c>
      <c r="F655" s="16">
        <f>Время[[#This Row],[ПоНеделям]]+6</f>
        <v>42225</v>
      </c>
      <c r="G655" s="16">
        <f>Время[[#This Row],[ПоНеделям]]+7</f>
        <v>42226</v>
      </c>
      <c r="H655" s="16" t="str">
        <f>TEXT(DAY(Время[[#This Row],[ПоНеделям]]), "00")&amp;"-"&amp;TEXT(Время[[#This Row],[ПоНеделямПлюс]], "ДД.ММ.ГГГГ")</f>
        <v>03-09.08.2015</v>
      </c>
      <c r="I655" s="16">
        <f>Время[[#This Row],[ПоНеделям]]-6</f>
        <v>42213</v>
      </c>
    </row>
    <row r="656" spans="1:9" x14ac:dyDescent="0.25">
      <c r="A656" s="16">
        <v>42224</v>
      </c>
      <c r="B656" s="2">
        <f t="shared" si="57"/>
        <v>2015</v>
      </c>
      <c r="C656" s="2">
        <f t="shared" si="55"/>
        <v>8</v>
      </c>
      <c r="D656" s="2">
        <f t="shared" si="56"/>
        <v>7</v>
      </c>
      <c r="E656" s="16">
        <f t="shared" si="54"/>
        <v>42219</v>
      </c>
      <c r="F656" s="16">
        <f>Время[[#This Row],[ПоНеделям]]+6</f>
        <v>42225</v>
      </c>
      <c r="G656" s="16">
        <f>Время[[#This Row],[ПоНеделям]]+7</f>
        <v>42226</v>
      </c>
      <c r="H656" s="16" t="str">
        <f>TEXT(DAY(Время[[#This Row],[ПоНеделям]]), "00")&amp;"-"&amp;TEXT(Время[[#This Row],[ПоНеделямПлюс]], "ДД.ММ.ГГГГ")</f>
        <v>03-09.08.2015</v>
      </c>
      <c r="I656" s="16">
        <f>Время[[#This Row],[ПоНеделям]]-6</f>
        <v>42213</v>
      </c>
    </row>
    <row r="657" spans="1:9" x14ac:dyDescent="0.25">
      <c r="A657" s="16">
        <v>42225</v>
      </c>
      <c r="B657" s="2">
        <f t="shared" si="57"/>
        <v>2015</v>
      </c>
      <c r="C657" s="2">
        <f t="shared" si="55"/>
        <v>8</v>
      </c>
      <c r="D657" s="2">
        <f t="shared" si="56"/>
        <v>1</v>
      </c>
      <c r="E657" s="16">
        <f t="shared" si="54"/>
        <v>42219</v>
      </c>
      <c r="F657" s="16">
        <f>Время[[#This Row],[ПоНеделям]]+6</f>
        <v>42225</v>
      </c>
      <c r="G657" s="16">
        <f>Время[[#This Row],[ПоНеделям]]+7</f>
        <v>42226</v>
      </c>
      <c r="H657" s="16" t="str">
        <f>TEXT(DAY(Время[[#This Row],[ПоНеделям]]), "00")&amp;"-"&amp;TEXT(Время[[#This Row],[ПоНеделямПлюс]], "ДД.ММ.ГГГГ")</f>
        <v>03-09.08.2015</v>
      </c>
      <c r="I657" s="16">
        <f>Время[[#This Row],[ПоНеделям]]-6</f>
        <v>42213</v>
      </c>
    </row>
    <row r="658" spans="1:9" x14ac:dyDescent="0.25">
      <c r="A658" s="16">
        <v>42226</v>
      </c>
      <c r="B658" s="2">
        <f t="shared" si="57"/>
        <v>2015</v>
      </c>
      <c r="C658" s="2">
        <f t="shared" si="55"/>
        <v>8</v>
      </c>
      <c r="D658" s="2">
        <f t="shared" si="56"/>
        <v>2</v>
      </c>
      <c r="E658" s="16">
        <f t="shared" si="54"/>
        <v>42226</v>
      </c>
      <c r="F658" s="16">
        <f>Время[[#This Row],[ПоНеделям]]+6</f>
        <v>42232</v>
      </c>
      <c r="G658" s="16">
        <f>Время[[#This Row],[ПоНеделям]]+7</f>
        <v>42233</v>
      </c>
      <c r="H658" s="16" t="str">
        <f>TEXT(DAY(Время[[#This Row],[ПоНеделям]]), "00")&amp;"-"&amp;TEXT(Время[[#This Row],[ПоНеделямПлюс]], "ДД.ММ.ГГГГ")</f>
        <v>10-16.08.2015</v>
      </c>
      <c r="I658" s="16">
        <f>Время[[#This Row],[ПоНеделям]]-6</f>
        <v>42220</v>
      </c>
    </row>
    <row r="659" spans="1:9" x14ac:dyDescent="0.25">
      <c r="A659" s="16">
        <v>42227</v>
      </c>
      <c r="B659" s="2">
        <f t="shared" si="57"/>
        <v>2015</v>
      </c>
      <c r="C659" s="2">
        <f t="shared" si="55"/>
        <v>8</v>
      </c>
      <c r="D659" s="2">
        <f t="shared" si="56"/>
        <v>3</v>
      </c>
      <c r="E659" s="16">
        <f t="shared" si="54"/>
        <v>42226</v>
      </c>
      <c r="F659" s="16">
        <f>Время[[#This Row],[ПоНеделям]]+6</f>
        <v>42232</v>
      </c>
      <c r="G659" s="16">
        <f>Время[[#This Row],[ПоНеделям]]+7</f>
        <v>42233</v>
      </c>
      <c r="H659" s="16" t="str">
        <f>TEXT(DAY(Время[[#This Row],[ПоНеделям]]), "00")&amp;"-"&amp;TEXT(Время[[#This Row],[ПоНеделямПлюс]], "ДД.ММ.ГГГГ")</f>
        <v>10-16.08.2015</v>
      </c>
      <c r="I659" s="16">
        <f>Время[[#This Row],[ПоНеделям]]-6</f>
        <v>42220</v>
      </c>
    </row>
    <row r="660" spans="1:9" x14ac:dyDescent="0.25">
      <c r="A660" s="16">
        <v>42228</v>
      </c>
      <c r="B660" s="2">
        <f t="shared" si="57"/>
        <v>2015</v>
      </c>
      <c r="C660" s="2">
        <f t="shared" si="55"/>
        <v>8</v>
      </c>
      <c r="D660" s="2">
        <f t="shared" si="56"/>
        <v>4</v>
      </c>
      <c r="E660" s="16">
        <f t="shared" si="54"/>
        <v>42226</v>
      </c>
      <c r="F660" s="16">
        <f>Время[[#This Row],[ПоНеделям]]+6</f>
        <v>42232</v>
      </c>
      <c r="G660" s="16">
        <f>Время[[#This Row],[ПоНеделям]]+7</f>
        <v>42233</v>
      </c>
      <c r="H660" s="16" t="str">
        <f>TEXT(DAY(Время[[#This Row],[ПоНеделям]]), "00")&amp;"-"&amp;TEXT(Время[[#This Row],[ПоНеделямПлюс]], "ДД.ММ.ГГГГ")</f>
        <v>10-16.08.2015</v>
      </c>
      <c r="I660" s="16">
        <f>Время[[#This Row],[ПоНеделям]]-6</f>
        <v>42220</v>
      </c>
    </row>
    <row r="661" spans="1:9" x14ac:dyDescent="0.25">
      <c r="A661" s="16">
        <v>42229</v>
      </c>
      <c r="B661" s="2">
        <f t="shared" si="57"/>
        <v>2015</v>
      </c>
      <c r="C661" s="2">
        <f t="shared" si="55"/>
        <v>8</v>
      </c>
      <c r="D661" s="2">
        <f t="shared" si="56"/>
        <v>5</v>
      </c>
      <c r="E661" s="16">
        <f t="shared" si="54"/>
        <v>42226</v>
      </c>
      <c r="F661" s="16">
        <f>Время[[#This Row],[ПоНеделям]]+6</f>
        <v>42232</v>
      </c>
      <c r="G661" s="16">
        <f>Время[[#This Row],[ПоНеделям]]+7</f>
        <v>42233</v>
      </c>
      <c r="H661" s="16" t="str">
        <f>TEXT(DAY(Время[[#This Row],[ПоНеделям]]), "00")&amp;"-"&amp;TEXT(Время[[#This Row],[ПоНеделямПлюс]], "ДД.ММ.ГГГГ")</f>
        <v>10-16.08.2015</v>
      </c>
      <c r="I661" s="16">
        <f>Время[[#This Row],[ПоНеделям]]-6</f>
        <v>42220</v>
      </c>
    </row>
    <row r="662" spans="1:9" x14ac:dyDescent="0.25">
      <c r="A662" s="16">
        <v>42230</v>
      </c>
      <c r="B662" s="2">
        <f t="shared" si="57"/>
        <v>2015</v>
      </c>
      <c r="C662" s="2">
        <f t="shared" si="55"/>
        <v>8</v>
      </c>
      <c r="D662" s="2">
        <f t="shared" si="56"/>
        <v>6</v>
      </c>
      <c r="E662" s="16">
        <f t="shared" si="54"/>
        <v>42226</v>
      </c>
      <c r="F662" s="16">
        <f>Время[[#This Row],[ПоНеделям]]+6</f>
        <v>42232</v>
      </c>
      <c r="G662" s="16">
        <f>Время[[#This Row],[ПоНеделям]]+7</f>
        <v>42233</v>
      </c>
      <c r="H662" s="16" t="str">
        <f>TEXT(DAY(Время[[#This Row],[ПоНеделям]]), "00")&amp;"-"&amp;TEXT(Время[[#This Row],[ПоНеделямПлюс]], "ДД.ММ.ГГГГ")</f>
        <v>10-16.08.2015</v>
      </c>
      <c r="I662" s="16">
        <f>Время[[#This Row],[ПоНеделям]]-6</f>
        <v>42220</v>
      </c>
    </row>
    <row r="663" spans="1:9" x14ac:dyDescent="0.25">
      <c r="A663" s="16">
        <v>42231</v>
      </c>
      <c r="B663" s="2">
        <f t="shared" si="57"/>
        <v>2015</v>
      </c>
      <c r="C663" s="2">
        <f t="shared" si="55"/>
        <v>8</v>
      </c>
      <c r="D663" s="2">
        <f t="shared" si="56"/>
        <v>7</v>
      </c>
      <c r="E663" s="16">
        <f t="shared" si="54"/>
        <v>42226</v>
      </c>
      <c r="F663" s="16">
        <f>Время[[#This Row],[ПоНеделям]]+6</f>
        <v>42232</v>
      </c>
      <c r="G663" s="16">
        <f>Время[[#This Row],[ПоНеделям]]+7</f>
        <v>42233</v>
      </c>
      <c r="H663" s="16" t="str">
        <f>TEXT(DAY(Время[[#This Row],[ПоНеделям]]), "00")&amp;"-"&amp;TEXT(Время[[#This Row],[ПоНеделямПлюс]], "ДД.ММ.ГГГГ")</f>
        <v>10-16.08.2015</v>
      </c>
      <c r="I663" s="16">
        <f>Время[[#This Row],[ПоНеделям]]-6</f>
        <v>42220</v>
      </c>
    </row>
    <row r="664" spans="1:9" x14ac:dyDescent="0.25">
      <c r="A664" s="16">
        <v>42232</v>
      </c>
      <c r="B664" s="2">
        <f t="shared" si="57"/>
        <v>2015</v>
      </c>
      <c r="C664" s="2">
        <f t="shared" si="55"/>
        <v>8</v>
      </c>
      <c r="D664" s="2">
        <f t="shared" si="56"/>
        <v>1</v>
      </c>
      <c r="E664" s="16">
        <f t="shared" si="54"/>
        <v>42226</v>
      </c>
      <c r="F664" s="16">
        <f>Время[[#This Row],[ПоНеделям]]+6</f>
        <v>42232</v>
      </c>
      <c r="G664" s="16">
        <f>Время[[#This Row],[ПоНеделям]]+7</f>
        <v>42233</v>
      </c>
      <c r="H664" s="16" t="str">
        <f>TEXT(DAY(Время[[#This Row],[ПоНеделям]]), "00")&amp;"-"&amp;TEXT(Время[[#This Row],[ПоНеделямПлюс]], "ДД.ММ.ГГГГ")</f>
        <v>10-16.08.2015</v>
      </c>
      <c r="I664" s="16">
        <f>Время[[#This Row],[ПоНеделям]]-6</f>
        <v>42220</v>
      </c>
    </row>
    <row r="665" spans="1:9" x14ac:dyDescent="0.25">
      <c r="A665" s="16">
        <v>42233</v>
      </c>
      <c r="B665" s="2">
        <f t="shared" si="57"/>
        <v>2015</v>
      </c>
      <c r="C665" s="2">
        <f t="shared" si="55"/>
        <v>8</v>
      </c>
      <c r="D665" s="2">
        <f t="shared" si="56"/>
        <v>2</v>
      </c>
      <c r="E665" s="16">
        <f t="shared" si="54"/>
        <v>42233</v>
      </c>
      <c r="F665" s="16">
        <f>Время[[#This Row],[ПоНеделям]]+6</f>
        <v>42239</v>
      </c>
      <c r="G665" s="16">
        <f>Время[[#This Row],[ПоНеделям]]+7</f>
        <v>42240</v>
      </c>
      <c r="H665" s="16" t="str">
        <f>TEXT(DAY(Время[[#This Row],[ПоНеделям]]), "00")&amp;"-"&amp;TEXT(Время[[#This Row],[ПоНеделямПлюс]], "ДД.ММ.ГГГГ")</f>
        <v>17-23.08.2015</v>
      </c>
      <c r="I665" s="16">
        <f>Время[[#This Row],[ПоНеделям]]-6</f>
        <v>42227</v>
      </c>
    </row>
    <row r="666" spans="1:9" x14ac:dyDescent="0.25">
      <c r="A666" s="16">
        <v>42234</v>
      </c>
      <c r="B666" s="2">
        <f t="shared" si="57"/>
        <v>2015</v>
      </c>
      <c r="C666" s="2">
        <f t="shared" si="55"/>
        <v>8</v>
      </c>
      <c r="D666" s="2">
        <f t="shared" si="56"/>
        <v>3</v>
      </c>
      <c r="E666" s="16">
        <f t="shared" si="54"/>
        <v>42233</v>
      </c>
      <c r="F666" s="16">
        <f>Время[[#This Row],[ПоНеделям]]+6</f>
        <v>42239</v>
      </c>
      <c r="G666" s="16">
        <f>Время[[#This Row],[ПоНеделям]]+7</f>
        <v>42240</v>
      </c>
      <c r="H666" s="16" t="str">
        <f>TEXT(DAY(Время[[#This Row],[ПоНеделям]]), "00")&amp;"-"&amp;TEXT(Время[[#This Row],[ПоНеделямПлюс]], "ДД.ММ.ГГГГ")</f>
        <v>17-23.08.2015</v>
      </c>
      <c r="I666" s="16">
        <f>Время[[#This Row],[ПоНеделям]]-6</f>
        <v>42227</v>
      </c>
    </row>
    <row r="667" spans="1:9" x14ac:dyDescent="0.25">
      <c r="A667" s="16">
        <v>42235</v>
      </c>
      <c r="B667" s="2">
        <f t="shared" si="57"/>
        <v>2015</v>
      </c>
      <c r="C667" s="2">
        <f t="shared" si="55"/>
        <v>8</v>
      </c>
      <c r="D667" s="2">
        <f t="shared" si="56"/>
        <v>4</v>
      </c>
      <c r="E667" s="16">
        <f t="shared" si="54"/>
        <v>42233</v>
      </c>
      <c r="F667" s="16">
        <f>Время[[#This Row],[ПоНеделям]]+6</f>
        <v>42239</v>
      </c>
      <c r="G667" s="16">
        <f>Время[[#This Row],[ПоНеделям]]+7</f>
        <v>42240</v>
      </c>
      <c r="H667" s="16" t="str">
        <f>TEXT(DAY(Время[[#This Row],[ПоНеделям]]), "00")&amp;"-"&amp;TEXT(Время[[#This Row],[ПоНеделямПлюс]], "ДД.ММ.ГГГГ")</f>
        <v>17-23.08.2015</v>
      </c>
      <c r="I667" s="16">
        <f>Время[[#This Row],[ПоНеделям]]-6</f>
        <v>42227</v>
      </c>
    </row>
    <row r="668" spans="1:9" x14ac:dyDescent="0.25">
      <c r="A668" s="16">
        <v>42236</v>
      </c>
      <c r="B668" s="2">
        <f t="shared" si="57"/>
        <v>2015</v>
      </c>
      <c r="C668" s="2">
        <f t="shared" si="55"/>
        <v>8</v>
      </c>
      <c r="D668" s="2">
        <f t="shared" si="56"/>
        <v>5</v>
      </c>
      <c r="E668" s="16">
        <f t="shared" si="54"/>
        <v>42233</v>
      </c>
      <c r="F668" s="16">
        <f>Время[[#This Row],[ПоНеделям]]+6</f>
        <v>42239</v>
      </c>
      <c r="G668" s="16">
        <f>Время[[#This Row],[ПоНеделям]]+7</f>
        <v>42240</v>
      </c>
      <c r="H668" s="16" t="str">
        <f>TEXT(DAY(Время[[#This Row],[ПоНеделям]]), "00")&amp;"-"&amp;TEXT(Время[[#This Row],[ПоНеделямПлюс]], "ДД.ММ.ГГГГ")</f>
        <v>17-23.08.2015</v>
      </c>
      <c r="I668" s="16">
        <f>Время[[#This Row],[ПоНеделям]]-6</f>
        <v>42227</v>
      </c>
    </row>
    <row r="669" spans="1:9" x14ac:dyDescent="0.25">
      <c r="A669" s="16">
        <v>42237</v>
      </c>
      <c r="B669" s="2">
        <f t="shared" si="57"/>
        <v>2015</v>
      </c>
      <c r="C669" s="2">
        <f t="shared" si="55"/>
        <v>8</v>
      </c>
      <c r="D669" s="2">
        <f t="shared" si="56"/>
        <v>6</v>
      </c>
      <c r="E669" s="16">
        <f t="shared" si="54"/>
        <v>42233</v>
      </c>
      <c r="F669" s="16">
        <f>Время[[#This Row],[ПоНеделям]]+6</f>
        <v>42239</v>
      </c>
      <c r="G669" s="16">
        <f>Время[[#This Row],[ПоНеделям]]+7</f>
        <v>42240</v>
      </c>
      <c r="H669" s="16" t="str">
        <f>TEXT(DAY(Время[[#This Row],[ПоНеделям]]), "00")&amp;"-"&amp;TEXT(Время[[#This Row],[ПоНеделямПлюс]], "ДД.ММ.ГГГГ")</f>
        <v>17-23.08.2015</v>
      </c>
      <c r="I669" s="16">
        <f>Время[[#This Row],[ПоНеделям]]-6</f>
        <v>42227</v>
      </c>
    </row>
    <row r="670" spans="1:9" x14ac:dyDescent="0.25">
      <c r="A670" s="16">
        <v>42238</v>
      </c>
      <c r="B670" s="2">
        <f t="shared" si="57"/>
        <v>2015</v>
      </c>
      <c r="C670" s="2">
        <f t="shared" si="55"/>
        <v>8</v>
      </c>
      <c r="D670" s="2">
        <f t="shared" si="56"/>
        <v>7</v>
      </c>
      <c r="E670" s="16">
        <f t="shared" si="54"/>
        <v>42233</v>
      </c>
      <c r="F670" s="16">
        <f>Время[[#This Row],[ПоНеделям]]+6</f>
        <v>42239</v>
      </c>
      <c r="G670" s="16">
        <f>Время[[#This Row],[ПоНеделям]]+7</f>
        <v>42240</v>
      </c>
      <c r="H670" s="16" t="str">
        <f>TEXT(DAY(Время[[#This Row],[ПоНеделям]]), "00")&amp;"-"&amp;TEXT(Время[[#This Row],[ПоНеделямПлюс]], "ДД.ММ.ГГГГ")</f>
        <v>17-23.08.2015</v>
      </c>
      <c r="I670" s="16">
        <f>Время[[#This Row],[ПоНеделям]]-6</f>
        <v>42227</v>
      </c>
    </row>
    <row r="671" spans="1:9" x14ac:dyDescent="0.25">
      <c r="A671" s="16">
        <v>42239</v>
      </c>
      <c r="B671" s="2">
        <f t="shared" si="57"/>
        <v>2015</v>
      </c>
      <c r="C671" s="2">
        <f t="shared" si="55"/>
        <v>8</v>
      </c>
      <c r="D671" s="2">
        <f t="shared" si="56"/>
        <v>1</v>
      </c>
      <c r="E671" s="16">
        <f t="shared" si="54"/>
        <v>42233</v>
      </c>
      <c r="F671" s="16">
        <f>Время[[#This Row],[ПоНеделям]]+6</f>
        <v>42239</v>
      </c>
      <c r="G671" s="16">
        <f>Время[[#This Row],[ПоНеделям]]+7</f>
        <v>42240</v>
      </c>
      <c r="H671" s="16" t="str">
        <f>TEXT(DAY(Время[[#This Row],[ПоНеделям]]), "00")&amp;"-"&amp;TEXT(Время[[#This Row],[ПоНеделямПлюс]], "ДД.ММ.ГГГГ")</f>
        <v>17-23.08.2015</v>
      </c>
      <c r="I671" s="16">
        <f>Время[[#This Row],[ПоНеделям]]-6</f>
        <v>42227</v>
      </c>
    </row>
    <row r="672" spans="1:9" x14ac:dyDescent="0.25">
      <c r="A672" s="16">
        <v>42240</v>
      </c>
      <c r="B672" s="2">
        <f t="shared" si="57"/>
        <v>2015</v>
      </c>
      <c r="C672" s="2">
        <f t="shared" si="55"/>
        <v>8</v>
      </c>
      <c r="D672" s="2">
        <f t="shared" si="56"/>
        <v>2</v>
      </c>
      <c r="E672" s="16">
        <f t="shared" si="54"/>
        <v>42240</v>
      </c>
      <c r="F672" s="16">
        <f>Время[[#This Row],[ПоНеделям]]+6</f>
        <v>42246</v>
      </c>
      <c r="G672" s="16">
        <f>Время[[#This Row],[ПоНеделям]]+7</f>
        <v>42247</v>
      </c>
      <c r="H672" s="16" t="str">
        <f>TEXT(DAY(Время[[#This Row],[ПоНеделям]]), "00")&amp;"-"&amp;TEXT(Время[[#This Row],[ПоНеделямПлюс]], "ДД.ММ.ГГГГ")</f>
        <v>24-30.08.2015</v>
      </c>
      <c r="I672" s="16">
        <f>Время[[#This Row],[ПоНеделям]]-6</f>
        <v>42234</v>
      </c>
    </row>
    <row r="673" spans="1:9" x14ac:dyDescent="0.25">
      <c r="A673" s="16">
        <v>42241</v>
      </c>
      <c r="B673" s="2">
        <f t="shared" si="57"/>
        <v>2015</v>
      </c>
      <c r="C673" s="2">
        <f t="shared" si="55"/>
        <v>8</v>
      </c>
      <c r="D673" s="2">
        <f t="shared" si="56"/>
        <v>3</v>
      </c>
      <c r="E673" s="16">
        <f t="shared" si="54"/>
        <v>42240</v>
      </c>
      <c r="F673" s="16">
        <f>Время[[#This Row],[ПоНеделям]]+6</f>
        <v>42246</v>
      </c>
      <c r="G673" s="16">
        <f>Время[[#This Row],[ПоНеделям]]+7</f>
        <v>42247</v>
      </c>
      <c r="H673" s="16" t="str">
        <f>TEXT(DAY(Время[[#This Row],[ПоНеделям]]), "00")&amp;"-"&amp;TEXT(Время[[#This Row],[ПоНеделямПлюс]], "ДД.ММ.ГГГГ")</f>
        <v>24-30.08.2015</v>
      </c>
      <c r="I673" s="16">
        <f>Время[[#This Row],[ПоНеделям]]-6</f>
        <v>42234</v>
      </c>
    </row>
    <row r="674" spans="1:9" x14ac:dyDescent="0.25">
      <c r="A674" s="16">
        <v>42242</v>
      </c>
      <c r="B674" s="2">
        <f t="shared" si="57"/>
        <v>2015</v>
      </c>
      <c r="C674" s="2">
        <f t="shared" si="55"/>
        <v>8</v>
      </c>
      <c r="D674" s="2">
        <f t="shared" si="56"/>
        <v>4</v>
      </c>
      <c r="E674" s="16">
        <f t="shared" si="54"/>
        <v>42240</v>
      </c>
      <c r="F674" s="16">
        <f>Время[[#This Row],[ПоНеделям]]+6</f>
        <v>42246</v>
      </c>
      <c r="G674" s="16">
        <f>Время[[#This Row],[ПоНеделям]]+7</f>
        <v>42247</v>
      </c>
      <c r="H674" s="16" t="str">
        <f>TEXT(DAY(Время[[#This Row],[ПоНеделям]]), "00")&amp;"-"&amp;TEXT(Время[[#This Row],[ПоНеделямПлюс]], "ДД.ММ.ГГГГ")</f>
        <v>24-30.08.2015</v>
      </c>
      <c r="I674" s="16">
        <f>Время[[#This Row],[ПоНеделям]]-6</f>
        <v>42234</v>
      </c>
    </row>
    <row r="675" spans="1:9" x14ac:dyDescent="0.25">
      <c r="A675" s="16">
        <v>42243</v>
      </c>
      <c r="B675" s="2">
        <f t="shared" si="57"/>
        <v>2015</v>
      </c>
      <c r="C675" s="2">
        <f t="shared" si="55"/>
        <v>8</v>
      </c>
      <c r="D675" s="2">
        <f t="shared" si="56"/>
        <v>5</v>
      </c>
      <c r="E675" s="16">
        <f t="shared" si="54"/>
        <v>42240</v>
      </c>
      <c r="F675" s="16">
        <f>Время[[#This Row],[ПоНеделям]]+6</f>
        <v>42246</v>
      </c>
      <c r="G675" s="16">
        <f>Время[[#This Row],[ПоНеделям]]+7</f>
        <v>42247</v>
      </c>
      <c r="H675" s="16" t="str">
        <f>TEXT(DAY(Время[[#This Row],[ПоНеделям]]), "00")&amp;"-"&amp;TEXT(Время[[#This Row],[ПоНеделямПлюс]], "ДД.ММ.ГГГГ")</f>
        <v>24-30.08.2015</v>
      </c>
      <c r="I675" s="16">
        <f>Время[[#This Row],[ПоНеделям]]-6</f>
        <v>42234</v>
      </c>
    </row>
    <row r="676" spans="1:9" x14ac:dyDescent="0.25">
      <c r="A676" s="16">
        <v>42244</v>
      </c>
      <c r="B676" s="2">
        <f t="shared" si="57"/>
        <v>2015</v>
      </c>
      <c r="C676" s="2">
        <f t="shared" si="55"/>
        <v>8</v>
      </c>
      <c r="D676" s="2">
        <f t="shared" si="56"/>
        <v>6</v>
      </c>
      <c r="E676" s="16">
        <f t="shared" si="54"/>
        <v>42240</v>
      </c>
      <c r="F676" s="16">
        <f>Время[[#This Row],[ПоНеделям]]+6</f>
        <v>42246</v>
      </c>
      <c r="G676" s="16">
        <f>Время[[#This Row],[ПоНеделям]]+7</f>
        <v>42247</v>
      </c>
      <c r="H676" s="16" t="str">
        <f>TEXT(DAY(Время[[#This Row],[ПоНеделям]]), "00")&amp;"-"&amp;TEXT(Время[[#This Row],[ПоНеделямПлюс]], "ДД.ММ.ГГГГ")</f>
        <v>24-30.08.2015</v>
      </c>
      <c r="I676" s="16">
        <f>Время[[#This Row],[ПоНеделям]]-6</f>
        <v>42234</v>
      </c>
    </row>
    <row r="677" spans="1:9" x14ac:dyDescent="0.25">
      <c r="A677" s="16">
        <v>42245</v>
      </c>
      <c r="B677" s="2">
        <f t="shared" si="57"/>
        <v>2015</v>
      </c>
      <c r="C677" s="2">
        <f t="shared" si="55"/>
        <v>8</v>
      </c>
      <c r="D677" s="2">
        <f t="shared" si="56"/>
        <v>7</v>
      </c>
      <c r="E677" s="16">
        <f t="shared" si="54"/>
        <v>42240</v>
      </c>
      <c r="F677" s="16">
        <f>Время[[#This Row],[ПоНеделям]]+6</f>
        <v>42246</v>
      </c>
      <c r="G677" s="16">
        <f>Время[[#This Row],[ПоНеделям]]+7</f>
        <v>42247</v>
      </c>
      <c r="H677" s="16" t="str">
        <f>TEXT(DAY(Время[[#This Row],[ПоНеделям]]), "00")&amp;"-"&amp;TEXT(Время[[#This Row],[ПоНеделямПлюс]], "ДД.ММ.ГГГГ")</f>
        <v>24-30.08.2015</v>
      </c>
      <c r="I677" s="16">
        <f>Время[[#This Row],[ПоНеделям]]-6</f>
        <v>42234</v>
      </c>
    </row>
    <row r="678" spans="1:9" x14ac:dyDescent="0.25">
      <c r="A678" s="16">
        <v>42246</v>
      </c>
      <c r="B678" s="2">
        <f t="shared" si="57"/>
        <v>2015</v>
      </c>
      <c r="C678" s="2">
        <f t="shared" si="55"/>
        <v>8</v>
      </c>
      <c r="D678" s="2">
        <f t="shared" si="56"/>
        <v>1</v>
      </c>
      <c r="E678" s="16">
        <f t="shared" si="54"/>
        <v>42240</v>
      </c>
      <c r="F678" s="16">
        <f>Время[[#This Row],[ПоНеделям]]+6</f>
        <v>42246</v>
      </c>
      <c r="G678" s="16">
        <f>Время[[#This Row],[ПоНеделям]]+7</f>
        <v>42247</v>
      </c>
      <c r="H678" s="16" t="str">
        <f>TEXT(DAY(Время[[#This Row],[ПоНеделям]]), "00")&amp;"-"&amp;TEXT(Время[[#This Row],[ПоНеделямПлюс]], "ДД.ММ.ГГГГ")</f>
        <v>24-30.08.2015</v>
      </c>
      <c r="I678" s="16">
        <f>Время[[#This Row],[ПоНеделям]]-6</f>
        <v>42234</v>
      </c>
    </row>
    <row r="679" spans="1:9" x14ac:dyDescent="0.25">
      <c r="A679" s="16">
        <v>42247</v>
      </c>
      <c r="B679" s="2">
        <f t="shared" si="57"/>
        <v>2015</v>
      </c>
      <c r="C679" s="2">
        <f t="shared" si="55"/>
        <v>8</v>
      </c>
      <c r="D679" s="2">
        <f t="shared" si="56"/>
        <v>2</v>
      </c>
      <c r="E679" s="16">
        <f t="shared" si="54"/>
        <v>42247</v>
      </c>
      <c r="F679" s="16">
        <f>Время[[#This Row],[ПоНеделям]]+6</f>
        <v>42253</v>
      </c>
      <c r="G679" s="16">
        <f>Время[[#This Row],[ПоНеделям]]+7</f>
        <v>42254</v>
      </c>
      <c r="H679" s="16" t="str">
        <f>TEXT(DAY(Время[[#This Row],[ПоНеделям]]), "00")&amp;"-"&amp;TEXT(Время[[#This Row],[ПоНеделямПлюс]], "ДД.ММ.ГГГГ")</f>
        <v>31-06.09.2015</v>
      </c>
      <c r="I679" s="16">
        <f>Время[[#This Row],[ПоНеделям]]-6</f>
        <v>42241</v>
      </c>
    </row>
    <row r="680" spans="1:9" x14ac:dyDescent="0.25">
      <c r="A680" s="16">
        <v>42248</v>
      </c>
      <c r="B680" s="2">
        <f t="shared" si="57"/>
        <v>2015</v>
      </c>
      <c r="C680" s="2">
        <f t="shared" si="55"/>
        <v>9</v>
      </c>
      <c r="D680" s="2">
        <f t="shared" si="56"/>
        <v>3</v>
      </c>
      <c r="E680" s="16">
        <f t="shared" si="54"/>
        <v>42247</v>
      </c>
      <c r="F680" s="16">
        <f>Время[[#This Row],[ПоНеделям]]+6</f>
        <v>42253</v>
      </c>
      <c r="G680" s="16">
        <f>Время[[#This Row],[ПоНеделям]]+7</f>
        <v>42254</v>
      </c>
      <c r="H680" s="16" t="str">
        <f>TEXT(DAY(Время[[#This Row],[ПоНеделям]]), "00")&amp;"-"&amp;TEXT(Время[[#This Row],[ПоНеделямПлюс]], "ДД.ММ.ГГГГ")</f>
        <v>31-06.09.2015</v>
      </c>
      <c r="I680" s="16">
        <f>Время[[#This Row],[ПоНеделям]]-6</f>
        <v>42241</v>
      </c>
    </row>
    <row r="681" spans="1:9" x14ac:dyDescent="0.25">
      <c r="A681" s="16">
        <v>42249</v>
      </c>
      <c r="B681" s="2">
        <f t="shared" si="57"/>
        <v>2015</v>
      </c>
      <c r="C681" s="2">
        <f t="shared" si="55"/>
        <v>9</v>
      </c>
      <c r="D681" s="2">
        <f t="shared" si="56"/>
        <v>4</v>
      </c>
      <c r="E681" s="16">
        <f t="shared" si="54"/>
        <v>42247</v>
      </c>
      <c r="F681" s="16">
        <f>Время[[#This Row],[ПоНеделям]]+6</f>
        <v>42253</v>
      </c>
      <c r="G681" s="16">
        <f>Время[[#This Row],[ПоНеделям]]+7</f>
        <v>42254</v>
      </c>
      <c r="H681" s="16" t="str">
        <f>TEXT(DAY(Время[[#This Row],[ПоНеделям]]), "00")&amp;"-"&amp;TEXT(Время[[#This Row],[ПоНеделямПлюс]], "ДД.ММ.ГГГГ")</f>
        <v>31-06.09.2015</v>
      </c>
      <c r="I681" s="16">
        <f>Время[[#This Row],[ПоНеделям]]-6</f>
        <v>42241</v>
      </c>
    </row>
    <row r="682" spans="1:9" x14ac:dyDescent="0.25">
      <c r="A682" s="16">
        <v>42250</v>
      </c>
      <c r="B682" s="2">
        <f t="shared" si="57"/>
        <v>2015</v>
      </c>
      <c r="C682" s="2">
        <f t="shared" si="55"/>
        <v>9</v>
      </c>
      <c r="D682" s="2">
        <f t="shared" si="56"/>
        <v>5</v>
      </c>
      <c r="E682" s="16">
        <f t="shared" si="54"/>
        <v>42247</v>
      </c>
      <c r="F682" s="16">
        <f>Время[[#This Row],[ПоНеделям]]+6</f>
        <v>42253</v>
      </c>
      <c r="G682" s="16">
        <f>Время[[#This Row],[ПоНеделям]]+7</f>
        <v>42254</v>
      </c>
      <c r="H682" s="16" t="str">
        <f>TEXT(DAY(Время[[#This Row],[ПоНеделям]]), "00")&amp;"-"&amp;TEXT(Время[[#This Row],[ПоНеделямПлюс]], "ДД.ММ.ГГГГ")</f>
        <v>31-06.09.2015</v>
      </c>
      <c r="I682" s="16">
        <f>Время[[#This Row],[ПоНеделям]]-6</f>
        <v>42241</v>
      </c>
    </row>
    <row r="683" spans="1:9" x14ac:dyDescent="0.25">
      <c r="A683" s="16">
        <v>42251</v>
      </c>
      <c r="B683" s="2">
        <f t="shared" si="57"/>
        <v>2015</v>
      </c>
      <c r="C683" s="2">
        <f t="shared" si="55"/>
        <v>9</v>
      </c>
      <c r="D683" s="2">
        <f t="shared" si="56"/>
        <v>6</v>
      </c>
      <c r="E683" s="16">
        <f t="shared" si="54"/>
        <v>42247</v>
      </c>
      <c r="F683" s="16">
        <f>Время[[#This Row],[ПоНеделям]]+6</f>
        <v>42253</v>
      </c>
      <c r="G683" s="16">
        <f>Время[[#This Row],[ПоНеделям]]+7</f>
        <v>42254</v>
      </c>
      <c r="H683" s="16" t="str">
        <f>TEXT(DAY(Время[[#This Row],[ПоНеделям]]), "00")&amp;"-"&amp;TEXT(Время[[#This Row],[ПоНеделямПлюс]], "ДД.ММ.ГГГГ")</f>
        <v>31-06.09.2015</v>
      </c>
      <c r="I683" s="16">
        <f>Время[[#This Row],[ПоНеделям]]-6</f>
        <v>42241</v>
      </c>
    </row>
    <row r="684" spans="1:9" x14ac:dyDescent="0.25">
      <c r="A684" s="16">
        <v>42252</v>
      </c>
      <c r="B684" s="2">
        <f t="shared" si="57"/>
        <v>2015</v>
      </c>
      <c r="C684" s="2">
        <f t="shared" si="55"/>
        <v>9</v>
      </c>
      <c r="D684" s="2">
        <f t="shared" si="56"/>
        <v>7</v>
      </c>
      <c r="E684" s="16">
        <f t="shared" si="54"/>
        <v>42247</v>
      </c>
      <c r="F684" s="16">
        <f>Время[[#This Row],[ПоНеделям]]+6</f>
        <v>42253</v>
      </c>
      <c r="G684" s="16">
        <f>Время[[#This Row],[ПоНеделям]]+7</f>
        <v>42254</v>
      </c>
      <c r="H684" s="16" t="str">
        <f>TEXT(DAY(Время[[#This Row],[ПоНеделям]]), "00")&amp;"-"&amp;TEXT(Время[[#This Row],[ПоНеделямПлюс]], "ДД.ММ.ГГГГ")</f>
        <v>31-06.09.2015</v>
      </c>
      <c r="I684" s="16">
        <f>Время[[#This Row],[ПоНеделям]]-6</f>
        <v>42241</v>
      </c>
    </row>
    <row r="685" spans="1:9" x14ac:dyDescent="0.25">
      <c r="A685" s="16">
        <v>42253</v>
      </c>
      <c r="B685" s="2">
        <f t="shared" si="57"/>
        <v>2015</v>
      </c>
      <c r="C685" s="2">
        <f t="shared" si="55"/>
        <v>9</v>
      </c>
      <c r="D685" s="2">
        <f t="shared" si="56"/>
        <v>1</v>
      </c>
      <c r="E685" s="16">
        <f t="shared" si="54"/>
        <v>42247</v>
      </c>
      <c r="F685" s="16">
        <f>Время[[#This Row],[ПоНеделям]]+6</f>
        <v>42253</v>
      </c>
      <c r="G685" s="16">
        <f>Время[[#This Row],[ПоНеделям]]+7</f>
        <v>42254</v>
      </c>
      <c r="H685" s="16" t="str">
        <f>TEXT(DAY(Время[[#This Row],[ПоНеделям]]), "00")&amp;"-"&amp;TEXT(Время[[#This Row],[ПоНеделямПлюс]], "ДД.ММ.ГГГГ")</f>
        <v>31-06.09.2015</v>
      </c>
      <c r="I685" s="16">
        <f>Время[[#This Row],[ПоНеделям]]-6</f>
        <v>42241</v>
      </c>
    </row>
    <row r="686" spans="1:9" x14ac:dyDescent="0.25">
      <c r="A686" s="16">
        <v>42254</v>
      </c>
      <c r="B686" s="2">
        <f t="shared" si="57"/>
        <v>2015</v>
      </c>
      <c r="C686" s="2">
        <f t="shared" si="55"/>
        <v>9</v>
      </c>
      <c r="D686" s="2">
        <f t="shared" si="56"/>
        <v>2</v>
      </c>
      <c r="E686" s="16">
        <f t="shared" si="54"/>
        <v>42254</v>
      </c>
      <c r="F686" s="16">
        <f>Время[[#This Row],[ПоНеделям]]+6</f>
        <v>42260</v>
      </c>
      <c r="G686" s="16">
        <f>Время[[#This Row],[ПоНеделям]]+7</f>
        <v>42261</v>
      </c>
      <c r="H686" s="16" t="str">
        <f>TEXT(DAY(Время[[#This Row],[ПоНеделям]]), "00")&amp;"-"&amp;TEXT(Время[[#This Row],[ПоНеделямПлюс]], "ДД.ММ.ГГГГ")</f>
        <v>07-13.09.2015</v>
      </c>
      <c r="I686" s="16">
        <f>Время[[#This Row],[ПоНеделям]]-6</f>
        <v>42248</v>
      </c>
    </row>
    <row r="687" spans="1:9" x14ac:dyDescent="0.25">
      <c r="A687" s="16">
        <v>42255</v>
      </c>
      <c r="B687" s="2">
        <f t="shared" si="57"/>
        <v>2015</v>
      </c>
      <c r="C687" s="2">
        <f t="shared" si="55"/>
        <v>9</v>
      </c>
      <c r="D687" s="2">
        <f t="shared" si="56"/>
        <v>3</v>
      </c>
      <c r="E687" s="16">
        <f t="shared" si="54"/>
        <v>42254</v>
      </c>
      <c r="F687" s="16">
        <f>Время[[#This Row],[ПоНеделям]]+6</f>
        <v>42260</v>
      </c>
      <c r="G687" s="16">
        <f>Время[[#This Row],[ПоНеделям]]+7</f>
        <v>42261</v>
      </c>
      <c r="H687" s="16" t="str">
        <f>TEXT(DAY(Время[[#This Row],[ПоНеделям]]), "00")&amp;"-"&amp;TEXT(Время[[#This Row],[ПоНеделямПлюс]], "ДД.ММ.ГГГГ")</f>
        <v>07-13.09.2015</v>
      </c>
      <c r="I687" s="16">
        <f>Время[[#This Row],[ПоНеделям]]-6</f>
        <v>42248</v>
      </c>
    </row>
    <row r="688" spans="1:9" x14ac:dyDescent="0.25">
      <c r="A688" s="16">
        <v>42256</v>
      </c>
      <c r="B688" s="2">
        <f t="shared" si="57"/>
        <v>2015</v>
      </c>
      <c r="C688" s="2">
        <f t="shared" si="55"/>
        <v>9</v>
      </c>
      <c r="D688" s="2">
        <f t="shared" si="56"/>
        <v>4</v>
      </c>
      <c r="E688" s="16">
        <f t="shared" si="54"/>
        <v>42254</v>
      </c>
      <c r="F688" s="16">
        <f>Время[[#This Row],[ПоНеделям]]+6</f>
        <v>42260</v>
      </c>
      <c r="G688" s="16">
        <f>Время[[#This Row],[ПоНеделям]]+7</f>
        <v>42261</v>
      </c>
      <c r="H688" s="16" t="str">
        <f>TEXT(DAY(Время[[#This Row],[ПоНеделям]]), "00")&amp;"-"&amp;TEXT(Время[[#This Row],[ПоНеделямПлюс]], "ДД.ММ.ГГГГ")</f>
        <v>07-13.09.2015</v>
      </c>
      <c r="I688" s="16">
        <f>Время[[#This Row],[ПоНеделям]]-6</f>
        <v>42248</v>
      </c>
    </row>
    <row r="689" spans="1:9" x14ac:dyDescent="0.25">
      <c r="A689" s="16">
        <v>42257</v>
      </c>
      <c r="B689" s="2">
        <f t="shared" si="57"/>
        <v>2015</v>
      </c>
      <c r="C689" s="2">
        <f t="shared" si="55"/>
        <v>9</v>
      </c>
      <c r="D689" s="2">
        <f t="shared" si="56"/>
        <v>5</v>
      </c>
      <c r="E689" s="16">
        <f t="shared" si="54"/>
        <v>42254</v>
      </c>
      <c r="F689" s="16">
        <f>Время[[#This Row],[ПоНеделям]]+6</f>
        <v>42260</v>
      </c>
      <c r="G689" s="16">
        <f>Время[[#This Row],[ПоНеделям]]+7</f>
        <v>42261</v>
      </c>
      <c r="H689" s="16" t="str">
        <f>TEXT(DAY(Время[[#This Row],[ПоНеделям]]), "00")&amp;"-"&amp;TEXT(Время[[#This Row],[ПоНеделямПлюс]], "ДД.ММ.ГГГГ")</f>
        <v>07-13.09.2015</v>
      </c>
      <c r="I689" s="16">
        <f>Время[[#This Row],[ПоНеделям]]-6</f>
        <v>42248</v>
      </c>
    </row>
    <row r="690" spans="1:9" x14ac:dyDescent="0.25">
      <c r="A690" s="16">
        <v>42258</v>
      </c>
      <c r="B690" s="2">
        <f t="shared" si="57"/>
        <v>2015</v>
      </c>
      <c r="C690" s="2">
        <f t="shared" si="55"/>
        <v>9</v>
      </c>
      <c r="D690" s="2">
        <f t="shared" si="56"/>
        <v>6</v>
      </c>
      <c r="E690" s="16">
        <f t="shared" si="54"/>
        <v>42254</v>
      </c>
      <c r="F690" s="16">
        <f>Время[[#This Row],[ПоНеделям]]+6</f>
        <v>42260</v>
      </c>
      <c r="G690" s="16">
        <f>Время[[#This Row],[ПоНеделям]]+7</f>
        <v>42261</v>
      </c>
      <c r="H690" s="16" t="str">
        <f>TEXT(DAY(Время[[#This Row],[ПоНеделям]]), "00")&amp;"-"&amp;TEXT(Время[[#This Row],[ПоНеделямПлюс]], "ДД.ММ.ГГГГ")</f>
        <v>07-13.09.2015</v>
      </c>
      <c r="I690" s="16">
        <f>Время[[#This Row],[ПоНеделям]]-6</f>
        <v>42248</v>
      </c>
    </row>
    <row r="691" spans="1:9" x14ac:dyDescent="0.25">
      <c r="A691" s="16">
        <v>42259</v>
      </c>
      <c r="B691" s="2">
        <f t="shared" si="57"/>
        <v>2015</v>
      </c>
      <c r="C691" s="2">
        <f t="shared" si="55"/>
        <v>9</v>
      </c>
      <c r="D691" s="2">
        <f t="shared" si="56"/>
        <v>7</v>
      </c>
      <c r="E691" s="16">
        <f t="shared" si="54"/>
        <v>42254</v>
      </c>
      <c r="F691" s="16">
        <f>Время[[#This Row],[ПоНеделям]]+6</f>
        <v>42260</v>
      </c>
      <c r="G691" s="16">
        <f>Время[[#This Row],[ПоНеделям]]+7</f>
        <v>42261</v>
      </c>
      <c r="H691" s="16" t="str">
        <f>TEXT(DAY(Время[[#This Row],[ПоНеделям]]), "00")&amp;"-"&amp;TEXT(Время[[#This Row],[ПоНеделямПлюс]], "ДД.ММ.ГГГГ")</f>
        <v>07-13.09.2015</v>
      </c>
      <c r="I691" s="16">
        <f>Время[[#This Row],[ПоНеделям]]-6</f>
        <v>42248</v>
      </c>
    </row>
    <row r="692" spans="1:9" x14ac:dyDescent="0.25">
      <c r="A692" s="16">
        <v>42260</v>
      </c>
      <c r="B692" s="2">
        <f t="shared" si="57"/>
        <v>2015</v>
      </c>
      <c r="C692" s="2">
        <f t="shared" si="55"/>
        <v>9</v>
      </c>
      <c r="D692" s="2">
        <f t="shared" si="56"/>
        <v>1</v>
      </c>
      <c r="E692" s="16">
        <f t="shared" si="54"/>
        <v>42254</v>
      </c>
      <c r="F692" s="16">
        <f>Время[[#This Row],[ПоНеделям]]+6</f>
        <v>42260</v>
      </c>
      <c r="G692" s="16">
        <f>Время[[#This Row],[ПоНеделям]]+7</f>
        <v>42261</v>
      </c>
      <c r="H692" s="16" t="str">
        <f>TEXT(DAY(Время[[#This Row],[ПоНеделям]]), "00")&amp;"-"&amp;TEXT(Время[[#This Row],[ПоНеделямПлюс]], "ДД.ММ.ГГГГ")</f>
        <v>07-13.09.2015</v>
      </c>
      <c r="I692" s="16">
        <f>Время[[#This Row],[ПоНеделям]]-6</f>
        <v>42248</v>
      </c>
    </row>
    <row r="693" spans="1:9" x14ac:dyDescent="0.25">
      <c r="A693" s="16">
        <v>42261</v>
      </c>
      <c r="B693" s="2">
        <f t="shared" si="57"/>
        <v>2015</v>
      </c>
      <c r="C693" s="2">
        <f t="shared" si="55"/>
        <v>9</v>
      </c>
      <c r="D693" s="2">
        <f t="shared" si="56"/>
        <v>2</v>
      </c>
      <c r="E693" s="16">
        <f t="shared" si="54"/>
        <v>42261</v>
      </c>
      <c r="F693" s="16">
        <f>Время[[#This Row],[ПоНеделям]]+6</f>
        <v>42267</v>
      </c>
      <c r="G693" s="16">
        <f>Время[[#This Row],[ПоНеделям]]+7</f>
        <v>42268</v>
      </c>
      <c r="H693" s="16" t="str">
        <f>TEXT(DAY(Время[[#This Row],[ПоНеделям]]), "00")&amp;"-"&amp;TEXT(Время[[#This Row],[ПоНеделямПлюс]], "ДД.ММ.ГГГГ")</f>
        <v>14-20.09.2015</v>
      </c>
      <c r="I693" s="16">
        <f>Время[[#This Row],[ПоНеделям]]-6</f>
        <v>42255</v>
      </c>
    </row>
    <row r="694" spans="1:9" x14ac:dyDescent="0.25">
      <c r="A694" s="16">
        <v>42262</v>
      </c>
      <c r="B694" s="2">
        <f t="shared" si="57"/>
        <v>2015</v>
      </c>
      <c r="C694" s="2">
        <f t="shared" si="55"/>
        <v>9</v>
      </c>
      <c r="D694" s="2">
        <f t="shared" si="56"/>
        <v>3</v>
      </c>
      <c r="E694" s="16">
        <f t="shared" si="54"/>
        <v>42261</v>
      </c>
      <c r="F694" s="16">
        <f>Время[[#This Row],[ПоНеделям]]+6</f>
        <v>42267</v>
      </c>
      <c r="G694" s="16">
        <f>Время[[#This Row],[ПоНеделям]]+7</f>
        <v>42268</v>
      </c>
      <c r="H694" s="16" t="str">
        <f>TEXT(DAY(Время[[#This Row],[ПоНеделям]]), "00")&amp;"-"&amp;TEXT(Время[[#This Row],[ПоНеделямПлюс]], "ДД.ММ.ГГГГ")</f>
        <v>14-20.09.2015</v>
      </c>
      <c r="I694" s="16">
        <f>Время[[#This Row],[ПоНеделям]]-6</f>
        <v>42255</v>
      </c>
    </row>
    <row r="695" spans="1:9" x14ac:dyDescent="0.25">
      <c r="A695" s="16">
        <v>42263</v>
      </c>
      <c r="B695" s="2">
        <f t="shared" si="57"/>
        <v>2015</v>
      </c>
      <c r="C695" s="2">
        <f t="shared" si="55"/>
        <v>9</v>
      </c>
      <c r="D695" s="2">
        <f t="shared" si="56"/>
        <v>4</v>
      </c>
      <c r="E695" s="16">
        <f t="shared" si="54"/>
        <v>42261</v>
      </c>
      <c r="F695" s="16">
        <f>Время[[#This Row],[ПоНеделям]]+6</f>
        <v>42267</v>
      </c>
      <c r="G695" s="16">
        <f>Время[[#This Row],[ПоНеделям]]+7</f>
        <v>42268</v>
      </c>
      <c r="H695" s="16" t="str">
        <f>TEXT(DAY(Время[[#This Row],[ПоНеделям]]), "00")&amp;"-"&amp;TEXT(Время[[#This Row],[ПоНеделямПлюс]], "ДД.ММ.ГГГГ")</f>
        <v>14-20.09.2015</v>
      </c>
      <c r="I695" s="16">
        <f>Время[[#This Row],[ПоНеделям]]-6</f>
        <v>42255</v>
      </c>
    </row>
    <row r="696" spans="1:9" x14ac:dyDescent="0.25">
      <c r="A696" s="16">
        <v>42264</v>
      </c>
      <c r="B696" s="2">
        <f t="shared" si="57"/>
        <v>2015</v>
      </c>
      <c r="C696" s="2">
        <f t="shared" si="55"/>
        <v>9</v>
      </c>
      <c r="D696" s="2">
        <f t="shared" si="56"/>
        <v>5</v>
      </c>
      <c r="E696" s="16">
        <f t="shared" si="54"/>
        <v>42261</v>
      </c>
      <c r="F696" s="16">
        <f>Время[[#This Row],[ПоНеделям]]+6</f>
        <v>42267</v>
      </c>
      <c r="G696" s="16">
        <f>Время[[#This Row],[ПоНеделям]]+7</f>
        <v>42268</v>
      </c>
      <c r="H696" s="16" t="str">
        <f>TEXT(DAY(Время[[#This Row],[ПоНеделям]]), "00")&amp;"-"&amp;TEXT(Время[[#This Row],[ПоНеделямПлюс]], "ДД.ММ.ГГГГ")</f>
        <v>14-20.09.2015</v>
      </c>
      <c r="I696" s="16">
        <f>Время[[#This Row],[ПоНеделям]]-6</f>
        <v>42255</v>
      </c>
    </row>
    <row r="697" spans="1:9" x14ac:dyDescent="0.25">
      <c r="A697" s="16">
        <v>42265</v>
      </c>
      <c r="B697" s="2">
        <f t="shared" si="57"/>
        <v>2015</v>
      </c>
      <c r="C697" s="2">
        <f t="shared" si="55"/>
        <v>9</v>
      </c>
      <c r="D697" s="2">
        <f t="shared" si="56"/>
        <v>6</v>
      </c>
      <c r="E697" s="16">
        <f t="shared" si="54"/>
        <v>42261</v>
      </c>
      <c r="F697" s="16">
        <f>Время[[#This Row],[ПоНеделям]]+6</f>
        <v>42267</v>
      </c>
      <c r="G697" s="16">
        <f>Время[[#This Row],[ПоНеделям]]+7</f>
        <v>42268</v>
      </c>
      <c r="H697" s="16" t="str">
        <f>TEXT(DAY(Время[[#This Row],[ПоНеделям]]), "00")&amp;"-"&amp;TEXT(Время[[#This Row],[ПоНеделямПлюс]], "ДД.ММ.ГГГГ")</f>
        <v>14-20.09.2015</v>
      </c>
      <c r="I697" s="16">
        <f>Время[[#This Row],[ПоНеделям]]-6</f>
        <v>42255</v>
      </c>
    </row>
    <row r="698" spans="1:9" x14ac:dyDescent="0.25">
      <c r="A698" s="16">
        <v>42266</v>
      </c>
      <c r="B698" s="2">
        <f t="shared" si="57"/>
        <v>2015</v>
      </c>
      <c r="C698" s="2">
        <f t="shared" si="55"/>
        <v>9</v>
      </c>
      <c r="D698" s="2">
        <f t="shared" si="56"/>
        <v>7</v>
      </c>
      <c r="E698" s="16">
        <f t="shared" si="54"/>
        <v>42261</v>
      </c>
      <c r="F698" s="16">
        <f>Время[[#This Row],[ПоНеделям]]+6</f>
        <v>42267</v>
      </c>
      <c r="G698" s="16">
        <f>Время[[#This Row],[ПоНеделям]]+7</f>
        <v>42268</v>
      </c>
      <c r="H698" s="16" t="str">
        <f>TEXT(DAY(Время[[#This Row],[ПоНеделям]]), "00")&amp;"-"&amp;TEXT(Время[[#This Row],[ПоНеделямПлюс]], "ДД.ММ.ГГГГ")</f>
        <v>14-20.09.2015</v>
      </c>
      <c r="I698" s="16">
        <f>Время[[#This Row],[ПоНеделям]]-6</f>
        <v>42255</v>
      </c>
    </row>
    <row r="699" spans="1:9" x14ac:dyDescent="0.25">
      <c r="A699" s="16">
        <v>42267</v>
      </c>
      <c r="B699" s="2">
        <f t="shared" si="57"/>
        <v>2015</v>
      </c>
      <c r="C699" s="2">
        <f t="shared" si="55"/>
        <v>9</v>
      </c>
      <c r="D699" s="2">
        <f t="shared" si="56"/>
        <v>1</v>
      </c>
      <c r="E699" s="16">
        <f t="shared" si="54"/>
        <v>42261</v>
      </c>
      <c r="F699" s="16">
        <f>Время[[#This Row],[ПоНеделям]]+6</f>
        <v>42267</v>
      </c>
      <c r="G699" s="16">
        <f>Время[[#This Row],[ПоНеделям]]+7</f>
        <v>42268</v>
      </c>
      <c r="H699" s="16" t="str">
        <f>TEXT(DAY(Время[[#This Row],[ПоНеделям]]), "00")&amp;"-"&amp;TEXT(Время[[#This Row],[ПоНеделямПлюс]], "ДД.ММ.ГГГГ")</f>
        <v>14-20.09.2015</v>
      </c>
      <c r="I699" s="16">
        <f>Время[[#This Row],[ПоНеделям]]-6</f>
        <v>42255</v>
      </c>
    </row>
    <row r="700" spans="1:9" x14ac:dyDescent="0.25">
      <c r="A700" s="16">
        <v>42268</v>
      </c>
      <c r="B700" s="2">
        <f t="shared" si="57"/>
        <v>2015</v>
      </c>
      <c r="C700" s="2">
        <f t="shared" si="55"/>
        <v>9</v>
      </c>
      <c r="D700" s="2">
        <f t="shared" si="56"/>
        <v>2</v>
      </c>
      <c r="E700" s="16">
        <f t="shared" si="54"/>
        <v>42268</v>
      </c>
      <c r="F700" s="16">
        <f>Время[[#This Row],[ПоНеделям]]+6</f>
        <v>42274</v>
      </c>
      <c r="G700" s="16">
        <f>Время[[#This Row],[ПоНеделям]]+7</f>
        <v>42275</v>
      </c>
      <c r="H700" s="16" t="str">
        <f>TEXT(DAY(Время[[#This Row],[ПоНеделям]]), "00")&amp;"-"&amp;TEXT(Время[[#This Row],[ПоНеделямПлюс]], "ДД.ММ.ГГГГ")</f>
        <v>21-27.09.2015</v>
      </c>
      <c r="I700" s="16">
        <f>Время[[#This Row],[ПоНеделям]]-6</f>
        <v>42262</v>
      </c>
    </row>
    <row r="701" spans="1:9" x14ac:dyDescent="0.25">
      <c r="A701" s="16">
        <v>42269</v>
      </c>
      <c r="B701" s="2">
        <f t="shared" si="57"/>
        <v>2015</v>
      </c>
      <c r="C701" s="2">
        <f t="shared" si="55"/>
        <v>9</v>
      </c>
      <c r="D701" s="2">
        <f t="shared" si="56"/>
        <v>3</v>
      </c>
      <c r="E701" s="16">
        <f t="shared" si="54"/>
        <v>42268</v>
      </c>
      <c r="F701" s="16">
        <f>Время[[#This Row],[ПоНеделям]]+6</f>
        <v>42274</v>
      </c>
      <c r="G701" s="16">
        <f>Время[[#This Row],[ПоНеделям]]+7</f>
        <v>42275</v>
      </c>
      <c r="H701" s="16" t="str">
        <f>TEXT(DAY(Время[[#This Row],[ПоНеделям]]), "00")&amp;"-"&amp;TEXT(Время[[#This Row],[ПоНеделямПлюс]], "ДД.ММ.ГГГГ")</f>
        <v>21-27.09.2015</v>
      </c>
      <c r="I701" s="16">
        <f>Время[[#This Row],[ПоНеделям]]-6</f>
        <v>42262</v>
      </c>
    </row>
    <row r="702" spans="1:9" x14ac:dyDescent="0.25">
      <c r="A702" s="16">
        <v>42270</v>
      </c>
      <c r="B702" s="2">
        <f t="shared" si="57"/>
        <v>2015</v>
      </c>
      <c r="C702" s="2">
        <f t="shared" si="55"/>
        <v>9</v>
      </c>
      <c r="D702" s="2">
        <f t="shared" si="56"/>
        <v>4</v>
      </c>
      <c r="E702" s="16">
        <f t="shared" si="54"/>
        <v>42268</v>
      </c>
      <c r="F702" s="16">
        <f>Время[[#This Row],[ПоНеделям]]+6</f>
        <v>42274</v>
      </c>
      <c r="G702" s="16">
        <f>Время[[#This Row],[ПоНеделям]]+7</f>
        <v>42275</v>
      </c>
      <c r="H702" s="16" t="str">
        <f>TEXT(DAY(Время[[#This Row],[ПоНеделям]]), "00")&amp;"-"&amp;TEXT(Время[[#This Row],[ПоНеделямПлюс]], "ДД.ММ.ГГГГ")</f>
        <v>21-27.09.2015</v>
      </c>
      <c r="I702" s="16">
        <f>Время[[#This Row],[ПоНеделям]]-6</f>
        <v>42262</v>
      </c>
    </row>
    <row r="703" spans="1:9" x14ac:dyDescent="0.25">
      <c r="A703" s="16">
        <v>42271</v>
      </c>
      <c r="B703" s="2">
        <f t="shared" si="57"/>
        <v>2015</v>
      </c>
      <c r="C703" s="2">
        <f t="shared" si="55"/>
        <v>9</v>
      </c>
      <c r="D703" s="2">
        <f t="shared" si="56"/>
        <v>5</v>
      </c>
      <c r="E703" s="16">
        <f t="shared" si="54"/>
        <v>42268</v>
      </c>
      <c r="F703" s="16">
        <f>Время[[#This Row],[ПоНеделям]]+6</f>
        <v>42274</v>
      </c>
      <c r="G703" s="16">
        <f>Время[[#This Row],[ПоНеделям]]+7</f>
        <v>42275</v>
      </c>
      <c r="H703" s="16" t="str">
        <f>TEXT(DAY(Время[[#This Row],[ПоНеделям]]), "00")&amp;"-"&amp;TEXT(Время[[#This Row],[ПоНеделямПлюс]], "ДД.ММ.ГГГГ")</f>
        <v>21-27.09.2015</v>
      </c>
      <c r="I703" s="16">
        <f>Время[[#This Row],[ПоНеделям]]-6</f>
        <v>42262</v>
      </c>
    </row>
    <row r="704" spans="1:9" x14ac:dyDescent="0.25">
      <c r="A704" s="16">
        <v>42272</v>
      </c>
      <c r="B704" s="2">
        <f t="shared" si="57"/>
        <v>2015</v>
      </c>
      <c r="C704" s="2">
        <f t="shared" si="55"/>
        <v>9</v>
      </c>
      <c r="D704" s="2">
        <f t="shared" si="56"/>
        <v>6</v>
      </c>
      <c r="E704" s="16">
        <f t="shared" si="54"/>
        <v>42268</v>
      </c>
      <c r="F704" s="16">
        <f>Время[[#This Row],[ПоНеделям]]+6</f>
        <v>42274</v>
      </c>
      <c r="G704" s="16">
        <f>Время[[#This Row],[ПоНеделям]]+7</f>
        <v>42275</v>
      </c>
      <c r="H704" s="16" t="str">
        <f>TEXT(DAY(Время[[#This Row],[ПоНеделям]]), "00")&amp;"-"&amp;TEXT(Время[[#This Row],[ПоНеделямПлюс]], "ДД.ММ.ГГГГ")</f>
        <v>21-27.09.2015</v>
      </c>
      <c r="I704" s="16">
        <f>Время[[#This Row],[ПоНеделям]]-6</f>
        <v>42262</v>
      </c>
    </row>
    <row r="705" spans="1:9" x14ac:dyDescent="0.25">
      <c r="A705" s="16">
        <v>42273</v>
      </c>
      <c r="B705" s="2">
        <f t="shared" si="57"/>
        <v>2015</v>
      </c>
      <c r="C705" s="2">
        <f t="shared" si="55"/>
        <v>9</v>
      </c>
      <c r="D705" s="2">
        <f t="shared" si="56"/>
        <v>7</v>
      </c>
      <c r="E705" s="16">
        <f t="shared" si="54"/>
        <v>42268</v>
      </c>
      <c r="F705" s="16">
        <f>Время[[#This Row],[ПоНеделям]]+6</f>
        <v>42274</v>
      </c>
      <c r="G705" s="16">
        <f>Время[[#This Row],[ПоНеделям]]+7</f>
        <v>42275</v>
      </c>
      <c r="H705" s="16" t="str">
        <f>TEXT(DAY(Время[[#This Row],[ПоНеделям]]), "00")&amp;"-"&amp;TEXT(Время[[#This Row],[ПоНеделямПлюс]], "ДД.ММ.ГГГГ")</f>
        <v>21-27.09.2015</v>
      </c>
      <c r="I705" s="16">
        <f>Время[[#This Row],[ПоНеделям]]-6</f>
        <v>42262</v>
      </c>
    </row>
    <row r="706" spans="1:9" x14ac:dyDescent="0.25">
      <c r="A706" s="16">
        <v>42274</v>
      </c>
      <c r="B706" s="2">
        <f t="shared" si="57"/>
        <v>2015</v>
      </c>
      <c r="C706" s="2">
        <f t="shared" si="55"/>
        <v>9</v>
      </c>
      <c r="D706" s="2">
        <f t="shared" si="56"/>
        <v>1</v>
      </c>
      <c r="E706" s="16">
        <f t="shared" ref="E706:E769" si="58">A706+(2-IF(D706=1,8,D706))</f>
        <v>42268</v>
      </c>
      <c r="F706" s="16">
        <f>Время[[#This Row],[ПоНеделям]]+6</f>
        <v>42274</v>
      </c>
      <c r="G706" s="16">
        <f>Время[[#This Row],[ПоНеделям]]+7</f>
        <v>42275</v>
      </c>
      <c r="H706" s="16" t="str">
        <f>TEXT(DAY(Время[[#This Row],[ПоНеделям]]), "00")&amp;"-"&amp;TEXT(Время[[#This Row],[ПоНеделямПлюс]], "ДД.ММ.ГГГГ")</f>
        <v>21-27.09.2015</v>
      </c>
      <c r="I706" s="16">
        <f>Время[[#This Row],[ПоНеделям]]-6</f>
        <v>42262</v>
      </c>
    </row>
    <row r="707" spans="1:9" x14ac:dyDescent="0.25">
      <c r="A707" s="16">
        <v>42275</v>
      </c>
      <c r="B707" s="2">
        <f t="shared" si="57"/>
        <v>2015</v>
      </c>
      <c r="C707" s="2">
        <f t="shared" si="55"/>
        <v>9</v>
      </c>
      <c r="D707" s="2">
        <f t="shared" si="56"/>
        <v>2</v>
      </c>
      <c r="E707" s="16">
        <f t="shared" si="58"/>
        <v>42275</v>
      </c>
      <c r="F707" s="16">
        <f>Время[[#This Row],[ПоНеделям]]+6</f>
        <v>42281</v>
      </c>
      <c r="G707" s="16">
        <f>Время[[#This Row],[ПоНеделям]]+7</f>
        <v>42282</v>
      </c>
      <c r="H707" s="16" t="str">
        <f>TEXT(DAY(Время[[#This Row],[ПоНеделям]]), "00")&amp;"-"&amp;TEXT(Время[[#This Row],[ПоНеделямПлюс]], "ДД.ММ.ГГГГ")</f>
        <v>28-04.10.2015</v>
      </c>
      <c r="I707" s="16">
        <f>Время[[#This Row],[ПоНеделям]]-6</f>
        <v>42269</v>
      </c>
    </row>
    <row r="708" spans="1:9" x14ac:dyDescent="0.25">
      <c r="A708" s="16">
        <v>42276</v>
      </c>
      <c r="B708" s="2">
        <f t="shared" si="57"/>
        <v>2015</v>
      </c>
      <c r="C708" s="2">
        <f t="shared" si="55"/>
        <v>9</v>
      </c>
      <c r="D708" s="2">
        <f t="shared" si="56"/>
        <v>3</v>
      </c>
      <c r="E708" s="16">
        <f t="shared" si="58"/>
        <v>42275</v>
      </c>
      <c r="F708" s="16">
        <f>Время[[#This Row],[ПоНеделям]]+6</f>
        <v>42281</v>
      </c>
      <c r="G708" s="16">
        <f>Время[[#This Row],[ПоНеделям]]+7</f>
        <v>42282</v>
      </c>
      <c r="H708" s="16" t="str">
        <f>TEXT(DAY(Время[[#This Row],[ПоНеделям]]), "00")&amp;"-"&amp;TEXT(Время[[#This Row],[ПоНеделямПлюс]], "ДД.ММ.ГГГГ")</f>
        <v>28-04.10.2015</v>
      </c>
      <c r="I708" s="16">
        <f>Время[[#This Row],[ПоНеделям]]-6</f>
        <v>42269</v>
      </c>
    </row>
    <row r="709" spans="1:9" x14ac:dyDescent="0.25">
      <c r="A709" s="16">
        <v>42277</v>
      </c>
      <c r="B709" s="2">
        <f t="shared" si="57"/>
        <v>2015</v>
      </c>
      <c r="C709" s="2">
        <f t="shared" si="55"/>
        <v>9</v>
      </c>
      <c r="D709" s="2">
        <f t="shared" si="56"/>
        <v>4</v>
      </c>
      <c r="E709" s="16">
        <f t="shared" si="58"/>
        <v>42275</v>
      </c>
      <c r="F709" s="16">
        <f>Время[[#This Row],[ПоНеделям]]+6</f>
        <v>42281</v>
      </c>
      <c r="G709" s="16">
        <f>Время[[#This Row],[ПоНеделям]]+7</f>
        <v>42282</v>
      </c>
      <c r="H709" s="16" t="str">
        <f>TEXT(DAY(Время[[#This Row],[ПоНеделям]]), "00")&amp;"-"&amp;TEXT(Время[[#This Row],[ПоНеделямПлюс]], "ДД.ММ.ГГГГ")</f>
        <v>28-04.10.2015</v>
      </c>
      <c r="I709" s="16">
        <f>Время[[#This Row],[ПоНеделям]]-6</f>
        <v>42269</v>
      </c>
    </row>
    <row r="710" spans="1:9" x14ac:dyDescent="0.25">
      <c r="A710" s="16">
        <v>42278</v>
      </c>
      <c r="B710" s="2">
        <f t="shared" si="57"/>
        <v>2015</v>
      </c>
      <c r="C710" s="2">
        <f t="shared" si="55"/>
        <v>10</v>
      </c>
      <c r="D710" s="2">
        <f t="shared" si="56"/>
        <v>5</v>
      </c>
      <c r="E710" s="16">
        <f t="shared" si="58"/>
        <v>42275</v>
      </c>
      <c r="F710" s="16">
        <f>Время[[#This Row],[ПоНеделям]]+6</f>
        <v>42281</v>
      </c>
      <c r="G710" s="16">
        <f>Время[[#This Row],[ПоНеделям]]+7</f>
        <v>42282</v>
      </c>
      <c r="H710" s="16" t="str">
        <f>TEXT(DAY(Время[[#This Row],[ПоНеделям]]), "00")&amp;"-"&amp;TEXT(Время[[#This Row],[ПоНеделямПлюс]], "ДД.ММ.ГГГГ")</f>
        <v>28-04.10.2015</v>
      </c>
      <c r="I710" s="16">
        <f>Время[[#This Row],[ПоНеделям]]-6</f>
        <v>42269</v>
      </c>
    </row>
    <row r="711" spans="1:9" x14ac:dyDescent="0.25">
      <c r="A711" s="16">
        <v>42279</v>
      </c>
      <c r="B711" s="2">
        <f t="shared" si="57"/>
        <v>2015</v>
      </c>
      <c r="C711" s="2">
        <f t="shared" ref="C711:C774" si="59">MONTH(A711)</f>
        <v>10</v>
      </c>
      <c r="D711" s="2">
        <f t="shared" ref="D711:D774" si="60">WEEKDAY(A711)</f>
        <v>6</v>
      </c>
      <c r="E711" s="16">
        <f t="shared" si="58"/>
        <v>42275</v>
      </c>
      <c r="F711" s="16">
        <f>Время[[#This Row],[ПоНеделям]]+6</f>
        <v>42281</v>
      </c>
      <c r="G711" s="16">
        <f>Время[[#This Row],[ПоНеделям]]+7</f>
        <v>42282</v>
      </c>
      <c r="H711" s="16" t="str">
        <f>TEXT(DAY(Время[[#This Row],[ПоНеделям]]), "00")&amp;"-"&amp;TEXT(Время[[#This Row],[ПоНеделямПлюс]], "ДД.ММ.ГГГГ")</f>
        <v>28-04.10.2015</v>
      </c>
      <c r="I711" s="16">
        <f>Время[[#This Row],[ПоНеделям]]-6</f>
        <v>42269</v>
      </c>
    </row>
    <row r="712" spans="1:9" x14ac:dyDescent="0.25">
      <c r="A712" s="16">
        <v>42280</v>
      </c>
      <c r="B712" s="2">
        <f t="shared" si="57"/>
        <v>2015</v>
      </c>
      <c r="C712" s="2">
        <f t="shared" si="59"/>
        <v>10</v>
      </c>
      <c r="D712" s="2">
        <f t="shared" si="60"/>
        <v>7</v>
      </c>
      <c r="E712" s="16">
        <f t="shared" si="58"/>
        <v>42275</v>
      </c>
      <c r="F712" s="16">
        <f>Время[[#This Row],[ПоНеделям]]+6</f>
        <v>42281</v>
      </c>
      <c r="G712" s="16">
        <f>Время[[#This Row],[ПоНеделям]]+7</f>
        <v>42282</v>
      </c>
      <c r="H712" s="16" t="str">
        <f>TEXT(DAY(Время[[#This Row],[ПоНеделям]]), "00")&amp;"-"&amp;TEXT(Время[[#This Row],[ПоНеделямПлюс]], "ДД.ММ.ГГГГ")</f>
        <v>28-04.10.2015</v>
      </c>
      <c r="I712" s="16">
        <f>Время[[#This Row],[ПоНеделям]]-6</f>
        <v>42269</v>
      </c>
    </row>
    <row r="713" spans="1:9" x14ac:dyDescent="0.25">
      <c r="A713" s="16">
        <v>42281</v>
      </c>
      <c r="B713" s="2">
        <f t="shared" ref="B713:B776" si="61">YEAR(A713)</f>
        <v>2015</v>
      </c>
      <c r="C713" s="2">
        <f t="shared" si="59"/>
        <v>10</v>
      </c>
      <c r="D713" s="2">
        <f t="shared" si="60"/>
        <v>1</v>
      </c>
      <c r="E713" s="16">
        <f t="shared" si="58"/>
        <v>42275</v>
      </c>
      <c r="F713" s="16">
        <f>Время[[#This Row],[ПоНеделям]]+6</f>
        <v>42281</v>
      </c>
      <c r="G713" s="16">
        <f>Время[[#This Row],[ПоНеделям]]+7</f>
        <v>42282</v>
      </c>
      <c r="H713" s="16" t="str">
        <f>TEXT(DAY(Время[[#This Row],[ПоНеделям]]), "00")&amp;"-"&amp;TEXT(Время[[#This Row],[ПоНеделямПлюс]], "ДД.ММ.ГГГГ")</f>
        <v>28-04.10.2015</v>
      </c>
      <c r="I713" s="16">
        <f>Время[[#This Row],[ПоНеделям]]-6</f>
        <v>42269</v>
      </c>
    </row>
    <row r="714" spans="1:9" x14ac:dyDescent="0.25">
      <c r="A714" s="16">
        <v>42282</v>
      </c>
      <c r="B714" s="2">
        <f t="shared" si="61"/>
        <v>2015</v>
      </c>
      <c r="C714" s="2">
        <f t="shared" si="59"/>
        <v>10</v>
      </c>
      <c r="D714" s="2">
        <f t="shared" si="60"/>
        <v>2</v>
      </c>
      <c r="E714" s="16">
        <f t="shared" si="58"/>
        <v>42282</v>
      </c>
      <c r="F714" s="16">
        <f>Время[[#This Row],[ПоНеделям]]+6</f>
        <v>42288</v>
      </c>
      <c r="G714" s="16">
        <f>Время[[#This Row],[ПоНеделям]]+7</f>
        <v>42289</v>
      </c>
      <c r="H714" s="16" t="str">
        <f>TEXT(DAY(Время[[#This Row],[ПоНеделям]]), "00")&amp;"-"&amp;TEXT(Время[[#This Row],[ПоНеделямПлюс]], "ДД.ММ.ГГГГ")</f>
        <v>05-11.10.2015</v>
      </c>
      <c r="I714" s="16">
        <f>Время[[#This Row],[ПоНеделям]]-6</f>
        <v>42276</v>
      </c>
    </row>
    <row r="715" spans="1:9" x14ac:dyDescent="0.25">
      <c r="A715" s="16">
        <v>42283</v>
      </c>
      <c r="B715" s="2">
        <f t="shared" si="61"/>
        <v>2015</v>
      </c>
      <c r="C715" s="2">
        <f t="shared" si="59"/>
        <v>10</v>
      </c>
      <c r="D715" s="2">
        <f t="shared" si="60"/>
        <v>3</v>
      </c>
      <c r="E715" s="16">
        <f t="shared" si="58"/>
        <v>42282</v>
      </c>
      <c r="F715" s="16">
        <f>Время[[#This Row],[ПоНеделям]]+6</f>
        <v>42288</v>
      </c>
      <c r="G715" s="16">
        <f>Время[[#This Row],[ПоНеделям]]+7</f>
        <v>42289</v>
      </c>
      <c r="H715" s="16" t="str">
        <f>TEXT(DAY(Время[[#This Row],[ПоНеделям]]), "00")&amp;"-"&amp;TEXT(Время[[#This Row],[ПоНеделямПлюс]], "ДД.ММ.ГГГГ")</f>
        <v>05-11.10.2015</v>
      </c>
      <c r="I715" s="16">
        <f>Время[[#This Row],[ПоНеделям]]-6</f>
        <v>42276</v>
      </c>
    </row>
    <row r="716" spans="1:9" x14ac:dyDescent="0.25">
      <c r="A716" s="16">
        <v>42284</v>
      </c>
      <c r="B716" s="2">
        <f t="shared" si="61"/>
        <v>2015</v>
      </c>
      <c r="C716" s="2">
        <f t="shared" si="59"/>
        <v>10</v>
      </c>
      <c r="D716" s="2">
        <f t="shared" si="60"/>
        <v>4</v>
      </c>
      <c r="E716" s="16">
        <f t="shared" si="58"/>
        <v>42282</v>
      </c>
      <c r="F716" s="16">
        <f>Время[[#This Row],[ПоНеделям]]+6</f>
        <v>42288</v>
      </c>
      <c r="G716" s="16">
        <f>Время[[#This Row],[ПоНеделям]]+7</f>
        <v>42289</v>
      </c>
      <c r="H716" s="16" t="str">
        <f>TEXT(DAY(Время[[#This Row],[ПоНеделям]]), "00")&amp;"-"&amp;TEXT(Время[[#This Row],[ПоНеделямПлюс]], "ДД.ММ.ГГГГ")</f>
        <v>05-11.10.2015</v>
      </c>
      <c r="I716" s="16">
        <f>Время[[#This Row],[ПоНеделям]]-6</f>
        <v>42276</v>
      </c>
    </row>
    <row r="717" spans="1:9" x14ac:dyDescent="0.25">
      <c r="A717" s="16">
        <v>42285</v>
      </c>
      <c r="B717" s="2">
        <f t="shared" si="61"/>
        <v>2015</v>
      </c>
      <c r="C717" s="2">
        <f t="shared" si="59"/>
        <v>10</v>
      </c>
      <c r="D717" s="2">
        <f t="shared" si="60"/>
        <v>5</v>
      </c>
      <c r="E717" s="16">
        <f t="shared" si="58"/>
        <v>42282</v>
      </c>
      <c r="F717" s="16">
        <f>Время[[#This Row],[ПоНеделям]]+6</f>
        <v>42288</v>
      </c>
      <c r="G717" s="16">
        <f>Время[[#This Row],[ПоНеделям]]+7</f>
        <v>42289</v>
      </c>
      <c r="H717" s="16" t="str">
        <f>TEXT(DAY(Время[[#This Row],[ПоНеделям]]), "00")&amp;"-"&amp;TEXT(Время[[#This Row],[ПоНеделямПлюс]], "ДД.ММ.ГГГГ")</f>
        <v>05-11.10.2015</v>
      </c>
      <c r="I717" s="16">
        <f>Время[[#This Row],[ПоНеделям]]-6</f>
        <v>42276</v>
      </c>
    </row>
    <row r="718" spans="1:9" x14ac:dyDescent="0.25">
      <c r="A718" s="16">
        <v>42286</v>
      </c>
      <c r="B718" s="2">
        <f t="shared" si="61"/>
        <v>2015</v>
      </c>
      <c r="C718" s="2">
        <f t="shared" si="59"/>
        <v>10</v>
      </c>
      <c r="D718" s="2">
        <f t="shared" si="60"/>
        <v>6</v>
      </c>
      <c r="E718" s="16">
        <f t="shared" si="58"/>
        <v>42282</v>
      </c>
      <c r="F718" s="16">
        <f>Время[[#This Row],[ПоНеделям]]+6</f>
        <v>42288</v>
      </c>
      <c r="G718" s="16">
        <f>Время[[#This Row],[ПоНеделям]]+7</f>
        <v>42289</v>
      </c>
      <c r="H718" s="16" t="str">
        <f>TEXT(DAY(Время[[#This Row],[ПоНеделям]]), "00")&amp;"-"&amp;TEXT(Время[[#This Row],[ПоНеделямПлюс]], "ДД.ММ.ГГГГ")</f>
        <v>05-11.10.2015</v>
      </c>
      <c r="I718" s="16">
        <f>Время[[#This Row],[ПоНеделям]]-6</f>
        <v>42276</v>
      </c>
    </row>
    <row r="719" spans="1:9" x14ac:dyDescent="0.25">
      <c r="A719" s="16">
        <v>42287</v>
      </c>
      <c r="B719" s="2">
        <f t="shared" si="61"/>
        <v>2015</v>
      </c>
      <c r="C719" s="2">
        <f t="shared" si="59"/>
        <v>10</v>
      </c>
      <c r="D719" s="2">
        <f t="shared" si="60"/>
        <v>7</v>
      </c>
      <c r="E719" s="16">
        <f t="shared" si="58"/>
        <v>42282</v>
      </c>
      <c r="F719" s="16">
        <f>Время[[#This Row],[ПоНеделям]]+6</f>
        <v>42288</v>
      </c>
      <c r="G719" s="16">
        <f>Время[[#This Row],[ПоНеделям]]+7</f>
        <v>42289</v>
      </c>
      <c r="H719" s="16" t="str">
        <f>TEXT(DAY(Время[[#This Row],[ПоНеделям]]), "00")&amp;"-"&amp;TEXT(Время[[#This Row],[ПоНеделямПлюс]], "ДД.ММ.ГГГГ")</f>
        <v>05-11.10.2015</v>
      </c>
      <c r="I719" s="16">
        <f>Время[[#This Row],[ПоНеделям]]-6</f>
        <v>42276</v>
      </c>
    </row>
    <row r="720" spans="1:9" x14ac:dyDescent="0.25">
      <c r="A720" s="16">
        <v>42288</v>
      </c>
      <c r="B720" s="2">
        <f t="shared" si="61"/>
        <v>2015</v>
      </c>
      <c r="C720" s="2">
        <f t="shared" si="59"/>
        <v>10</v>
      </c>
      <c r="D720" s="2">
        <f t="shared" si="60"/>
        <v>1</v>
      </c>
      <c r="E720" s="16">
        <f t="shared" si="58"/>
        <v>42282</v>
      </c>
      <c r="F720" s="16">
        <f>Время[[#This Row],[ПоНеделям]]+6</f>
        <v>42288</v>
      </c>
      <c r="G720" s="16">
        <f>Время[[#This Row],[ПоНеделям]]+7</f>
        <v>42289</v>
      </c>
      <c r="H720" s="16" t="str">
        <f>TEXT(DAY(Время[[#This Row],[ПоНеделям]]), "00")&amp;"-"&amp;TEXT(Время[[#This Row],[ПоНеделямПлюс]], "ДД.ММ.ГГГГ")</f>
        <v>05-11.10.2015</v>
      </c>
      <c r="I720" s="16">
        <f>Время[[#This Row],[ПоНеделям]]-6</f>
        <v>42276</v>
      </c>
    </row>
    <row r="721" spans="1:9" x14ac:dyDescent="0.25">
      <c r="A721" s="16">
        <v>42289</v>
      </c>
      <c r="B721" s="2">
        <f t="shared" si="61"/>
        <v>2015</v>
      </c>
      <c r="C721" s="2">
        <f t="shared" si="59"/>
        <v>10</v>
      </c>
      <c r="D721" s="2">
        <f t="shared" si="60"/>
        <v>2</v>
      </c>
      <c r="E721" s="16">
        <f t="shared" si="58"/>
        <v>42289</v>
      </c>
      <c r="F721" s="16">
        <f>Время[[#This Row],[ПоНеделям]]+6</f>
        <v>42295</v>
      </c>
      <c r="G721" s="16">
        <f>Время[[#This Row],[ПоНеделям]]+7</f>
        <v>42296</v>
      </c>
      <c r="H721" s="16" t="str">
        <f>TEXT(DAY(Время[[#This Row],[ПоНеделям]]), "00")&amp;"-"&amp;TEXT(Время[[#This Row],[ПоНеделямПлюс]], "ДД.ММ.ГГГГ")</f>
        <v>12-18.10.2015</v>
      </c>
      <c r="I721" s="16">
        <f>Время[[#This Row],[ПоНеделям]]-6</f>
        <v>42283</v>
      </c>
    </row>
    <row r="722" spans="1:9" x14ac:dyDescent="0.25">
      <c r="A722" s="16">
        <v>42290</v>
      </c>
      <c r="B722" s="2">
        <f t="shared" si="61"/>
        <v>2015</v>
      </c>
      <c r="C722" s="2">
        <f t="shared" si="59"/>
        <v>10</v>
      </c>
      <c r="D722" s="2">
        <f t="shared" si="60"/>
        <v>3</v>
      </c>
      <c r="E722" s="16">
        <f t="shared" si="58"/>
        <v>42289</v>
      </c>
      <c r="F722" s="16">
        <f>Время[[#This Row],[ПоНеделям]]+6</f>
        <v>42295</v>
      </c>
      <c r="G722" s="16">
        <f>Время[[#This Row],[ПоНеделям]]+7</f>
        <v>42296</v>
      </c>
      <c r="H722" s="16" t="str">
        <f>TEXT(DAY(Время[[#This Row],[ПоНеделям]]), "00")&amp;"-"&amp;TEXT(Время[[#This Row],[ПоНеделямПлюс]], "ДД.ММ.ГГГГ")</f>
        <v>12-18.10.2015</v>
      </c>
      <c r="I722" s="16">
        <f>Время[[#This Row],[ПоНеделям]]-6</f>
        <v>42283</v>
      </c>
    </row>
    <row r="723" spans="1:9" x14ac:dyDescent="0.25">
      <c r="A723" s="16">
        <v>42291</v>
      </c>
      <c r="B723" s="2">
        <f t="shared" si="61"/>
        <v>2015</v>
      </c>
      <c r="C723" s="2">
        <f t="shared" si="59"/>
        <v>10</v>
      </c>
      <c r="D723" s="2">
        <f t="shared" si="60"/>
        <v>4</v>
      </c>
      <c r="E723" s="16">
        <f t="shared" si="58"/>
        <v>42289</v>
      </c>
      <c r="F723" s="16">
        <f>Время[[#This Row],[ПоНеделям]]+6</f>
        <v>42295</v>
      </c>
      <c r="G723" s="16">
        <f>Время[[#This Row],[ПоНеделям]]+7</f>
        <v>42296</v>
      </c>
      <c r="H723" s="16" t="str">
        <f>TEXT(DAY(Время[[#This Row],[ПоНеделям]]), "00")&amp;"-"&amp;TEXT(Время[[#This Row],[ПоНеделямПлюс]], "ДД.ММ.ГГГГ")</f>
        <v>12-18.10.2015</v>
      </c>
      <c r="I723" s="16">
        <f>Время[[#This Row],[ПоНеделям]]-6</f>
        <v>42283</v>
      </c>
    </row>
    <row r="724" spans="1:9" x14ac:dyDescent="0.25">
      <c r="A724" s="16">
        <v>42292</v>
      </c>
      <c r="B724" s="2">
        <f t="shared" si="61"/>
        <v>2015</v>
      </c>
      <c r="C724" s="2">
        <f t="shared" si="59"/>
        <v>10</v>
      </c>
      <c r="D724" s="2">
        <f t="shared" si="60"/>
        <v>5</v>
      </c>
      <c r="E724" s="16">
        <f t="shared" si="58"/>
        <v>42289</v>
      </c>
      <c r="F724" s="16">
        <f>Время[[#This Row],[ПоНеделям]]+6</f>
        <v>42295</v>
      </c>
      <c r="G724" s="16">
        <f>Время[[#This Row],[ПоНеделям]]+7</f>
        <v>42296</v>
      </c>
      <c r="H724" s="16" t="str">
        <f>TEXT(DAY(Время[[#This Row],[ПоНеделям]]), "00")&amp;"-"&amp;TEXT(Время[[#This Row],[ПоНеделямПлюс]], "ДД.ММ.ГГГГ")</f>
        <v>12-18.10.2015</v>
      </c>
      <c r="I724" s="16">
        <f>Время[[#This Row],[ПоНеделям]]-6</f>
        <v>42283</v>
      </c>
    </row>
    <row r="725" spans="1:9" x14ac:dyDescent="0.25">
      <c r="A725" s="16">
        <v>42293</v>
      </c>
      <c r="B725" s="2">
        <f t="shared" si="61"/>
        <v>2015</v>
      </c>
      <c r="C725" s="2">
        <f t="shared" si="59"/>
        <v>10</v>
      </c>
      <c r="D725" s="2">
        <f t="shared" si="60"/>
        <v>6</v>
      </c>
      <c r="E725" s="16">
        <f t="shared" si="58"/>
        <v>42289</v>
      </c>
      <c r="F725" s="16">
        <f>Время[[#This Row],[ПоНеделям]]+6</f>
        <v>42295</v>
      </c>
      <c r="G725" s="16">
        <f>Время[[#This Row],[ПоНеделям]]+7</f>
        <v>42296</v>
      </c>
      <c r="H725" s="16" t="str">
        <f>TEXT(DAY(Время[[#This Row],[ПоНеделям]]), "00")&amp;"-"&amp;TEXT(Время[[#This Row],[ПоНеделямПлюс]], "ДД.ММ.ГГГГ")</f>
        <v>12-18.10.2015</v>
      </c>
      <c r="I725" s="16">
        <f>Время[[#This Row],[ПоНеделям]]-6</f>
        <v>42283</v>
      </c>
    </row>
    <row r="726" spans="1:9" x14ac:dyDescent="0.25">
      <c r="A726" s="16">
        <v>42294</v>
      </c>
      <c r="B726" s="2">
        <f t="shared" si="61"/>
        <v>2015</v>
      </c>
      <c r="C726" s="2">
        <f t="shared" si="59"/>
        <v>10</v>
      </c>
      <c r="D726" s="2">
        <f t="shared" si="60"/>
        <v>7</v>
      </c>
      <c r="E726" s="16">
        <f t="shared" si="58"/>
        <v>42289</v>
      </c>
      <c r="F726" s="16">
        <f>Время[[#This Row],[ПоНеделям]]+6</f>
        <v>42295</v>
      </c>
      <c r="G726" s="16">
        <f>Время[[#This Row],[ПоНеделям]]+7</f>
        <v>42296</v>
      </c>
      <c r="H726" s="16" t="str">
        <f>TEXT(DAY(Время[[#This Row],[ПоНеделям]]), "00")&amp;"-"&amp;TEXT(Время[[#This Row],[ПоНеделямПлюс]], "ДД.ММ.ГГГГ")</f>
        <v>12-18.10.2015</v>
      </c>
      <c r="I726" s="16">
        <f>Время[[#This Row],[ПоНеделям]]-6</f>
        <v>42283</v>
      </c>
    </row>
    <row r="727" spans="1:9" x14ac:dyDescent="0.25">
      <c r="A727" s="16">
        <v>42295</v>
      </c>
      <c r="B727" s="2">
        <f t="shared" si="61"/>
        <v>2015</v>
      </c>
      <c r="C727" s="2">
        <f t="shared" si="59"/>
        <v>10</v>
      </c>
      <c r="D727" s="2">
        <f t="shared" si="60"/>
        <v>1</v>
      </c>
      <c r="E727" s="16">
        <f t="shared" si="58"/>
        <v>42289</v>
      </c>
      <c r="F727" s="16">
        <f>Время[[#This Row],[ПоНеделям]]+6</f>
        <v>42295</v>
      </c>
      <c r="G727" s="16">
        <f>Время[[#This Row],[ПоНеделям]]+7</f>
        <v>42296</v>
      </c>
      <c r="H727" s="16" t="str">
        <f>TEXT(DAY(Время[[#This Row],[ПоНеделям]]), "00")&amp;"-"&amp;TEXT(Время[[#This Row],[ПоНеделямПлюс]], "ДД.ММ.ГГГГ")</f>
        <v>12-18.10.2015</v>
      </c>
      <c r="I727" s="16">
        <f>Время[[#This Row],[ПоНеделям]]-6</f>
        <v>42283</v>
      </c>
    </row>
    <row r="728" spans="1:9" x14ac:dyDescent="0.25">
      <c r="A728" s="16">
        <v>42296</v>
      </c>
      <c r="B728" s="2">
        <f t="shared" si="61"/>
        <v>2015</v>
      </c>
      <c r="C728" s="2">
        <f t="shared" si="59"/>
        <v>10</v>
      </c>
      <c r="D728" s="2">
        <f t="shared" si="60"/>
        <v>2</v>
      </c>
      <c r="E728" s="16">
        <f t="shared" si="58"/>
        <v>42296</v>
      </c>
      <c r="F728" s="16">
        <f>Время[[#This Row],[ПоНеделям]]+6</f>
        <v>42302</v>
      </c>
      <c r="G728" s="16">
        <f>Время[[#This Row],[ПоНеделям]]+7</f>
        <v>42303</v>
      </c>
      <c r="H728" s="16" t="str">
        <f>TEXT(DAY(Время[[#This Row],[ПоНеделям]]), "00")&amp;"-"&amp;TEXT(Время[[#This Row],[ПоНеделямПлюс]], "ДД.ММ.ГГГГ")</f>
        <v>19-25.10.2015</v>
      </c>
      <c r="I728" s="16">
        <f>Время[[#This Row],[ПоНеделям]]-6</f>
        <v>42290</v>
      </c>
    </row>
    <row r="729" spans="1:9" x14ac:dyDescent="0.25">
      <c r="A729" s="16">
        <v>42297</v>
      </c>
      <c r="B729" s="2">
        <f t="shared" si="61"/>
        <v>2015</v>
      </c>
      <c r="C729" s="2">
        <f t="shared" si="59"/>
        <v>10</v>
      </c>
      <c r="D729" s="2">
        <f t="shared" si="60"/>
        <v>3</v>
      </c>
      <c r="E729" s="16">
        <f t="shared" si="58"/>
        <v>42296</v>
      </c>
      <c r="F729" s="16">
        <f>Время[[#This Row],[ПоНеделям]]+6</f>
        <v>42302</v>
      </c>
      <c r="G729" s="16">
        <f>Время[[#This Row],[ПоНеделям]]+7</f>
        <v>42303</v>
      </c>
      <c r="H729" s="16" t="str">
        <f>TEXT(DAY(Время[[#This Row],[ПоНеделям]]), "00")&amp;"-"&amp;TEXT(Время[[#This Row],[ПоНеделямПлюс]], "ДД.ММ.ГГГГ")</f>
        <v>19-25.10.2015</v>
      </c>
      <c r="I729" s="16">
        <f>Время[[#This Row],[ПоНеделям]]-6</f>
        <v>42290</v>
      </c>
    </row>
    <row r="730" spans="1:9" x14ac:dyDescent="0.25">
      <c r="A730" s="16">
        <v>42298</v>
      </c>
      <c r="B730" s="2">
        <f t="shared" si="61"/>
        <v>2015</v>
      </c>
      <c r="C730" s="2">
        <f t="shared" si="59"/>
        <v>10</v>
      </c>
      <c r="D730" s="2">
        <f t="shared" si="60"/>
        <v>4</v>
      </c>
      <c r="E730" s="16">
        <f t="shared" si="58"/>
        <v>42296</v>
      </c>
      <c r="F730" s="16">
        <f>Время[[#This Row],[ПоНеделям]]+6</f>
        <v>42302</v>
      </c>
      <c r="G730" s="16">
        <f>Время[[#This Row],[ПоНеделям]]+7</f>
        <v>42303</v>
      </c>
      <c r="H730" s="16" t="str">
        <f>TEXT(DAY(Время[[#This Row],[ПоНеделям]]), "00")&amp;"-"&amp;TEXT(Время[[#This Row],[ПоНеделямПлюс]], "ДД.ММ.ГГГГ")</f>
        <v>19-25.10.2015</v>
      </c>
      <c r="I730" s="16">
        <f>Время[[#This Row],[ПоНеделям]]-6</f>
        <v>42290</v>
      </c>
    </row>
    <row r="731" spans="1:9" x14ac:dyDescent="0.25">
      <c r="A731" s="16">
        <v>42299</v>
      </c>
      <c r="B731" s="2">
        <f t="shared" si="61"/>
        <v>2015</v>
      </c>
      <c r="C731" s="2">
        <f t="shared" si="59"/>
        <v>10</v>
      </c>
      <c r="D731" s="2">
        <f t="shared" si="60"/>
        <v>5</v>
      </c>
      <c r="E731" s="16">
        <f t="shared" si="58"/>
        <v>42296</v>
      </c>
      <c r="F731" s="16">
        <f>Время[[#This Row],[ПоНеделям]]+6</f>
        <v>42302</v>
      </c>
      <c r="G731" s="16">
        <f>Время[[#This Row],[ПоНеделям]]+7</f>
        <v>42303</v>
      </c>
      <c r="H731" s="16" t="str">
        <f>TEXT(DAY(Время[[#This Row],[ПоНеделям]]), "00")&amp;"-"&amp;TEXT(Время[[#This Row],[ПоНеделямПлюс]], "ДД.ММ.ГГГГ")</f>
        <v>19-25.10.2015</v>
      </c>
      <c r="I731" s="16">
        <f>Время[[#This Row],[ПоНеделям]]-6</f>
        <v>42290</v>
      </c>
    </row>
    <row r="732" spans="1:9" x14ac:dyDescent="0.25">
      <c r="A732" s="16">
        <v>42300</v>
      </c>
      <c r="B732" s="2">
        <f t="shared" si="61"/>
        <v>2015</v>
      </c>
      <c r="C732" s="2">
        <f t="shared" si="59"/>
        <v>10</v>
      </c>
      <c r="D732" s="2">
        <f t="shared" si="60"/>
        <v>6</v>
      </c>
      <c r="E732" s="16">
        <f t="shared" si="58"/>
        <v>42296</v>
      </c>
      <c r="F732" s="16">
        <f>Время[[#This Row],[ПоНеделям]]+6</f>
        <v>42302</v>
      </c>
      <c r="G732" s="16">
        <f>Время[[#This Row],[ПоНеделям]]+7</f>
        <v>42303</v>
      </c>
      <c r="H732" s="16" t="str">
        <f>TEXT(DAY(Время[[#This Row],[ПоНеделям]]), "00")&amp;"-"&amp;TEXT(Время[[#This Row],[ПоНеделямПлюс]], "ДД.ММ.ГГГГ")</f>
        <v>19-25.10.2015</v>
      </c>
      <c r="I732" s="16">
        <f>Время[[#This Row],[ПоНеделям]]-6</f>
        <v>42290</v>
      </c>
    </row>
    <row r="733" spans="1:9" x14ac:dyDescent="0.25">
      <c r="A733" s="16">
        <v>42301</v>
      </c>
      <c r="B733" s="2">
        <f t="shared" si="61"/>
        <v>2015</v>
      </c>
      <c r="C733" s="2">
        <f t="shared" si="59"/>
        <v>10</v>
      </c>
      <c r="D733" s="2">
        <f t="shared" si="60"/>
        <v>7</v>
      </c>
      <c r="E733" s="16">
        <f t="shared" si="58"/>
        <v>42296</v>
      </c>
      <c r="F733" s="16">
        <f>Время[[#This Row],[ПоНеделям]]+6</f>
        <v>42302</v>
      </c>
      <c r="G733" s="16">
        <f>Время[[#This Row],[ПоНеделям]]+7</f>
        <v>42303</v>
      </c>
      <c r="H733" s="16" t="str">
        <f>TEXT(DAY(Время[[#This Row],[ПоНеделям]]), "00")&amp;"-"&amp;TEXT(Время[[#This Row],[ПоНеделямПлюс]], "ДД.ММ.ГГГГ")</f>
        <v>19-25.10.2015</v>
      </c>
      <c r="I733" s="16">
        <f>Время[[#This Row],[ПоНеделям]]-6</f>
        <v>42290</v>
      </c>
    </row>
    <row r="734" spans="1:9" x14ac:dyDescent="0.25">
      <c r="A734" s="16">
        <v>42302</v>
      </c>
      <c r="B734" s="2">
        <f t="shared" si="61"/>
        <v>2015</v>
      </c>
      <c r="C734" s="2">
        <f t="shared" si="59"/>
        <v>10</v>
      </c>
      <c r="D734" s="2">
        <f t="shared" si="60"/>
        <v>1</v>
      </c>
      <c r="E734" s="16">
        <f t="shared" si="58"/>
        <v>42296</v>
      </c>
      <c r="F734" s="16">
        <f>Время[[#This Row],[ПоНеделям]]+6</f>
        <v>42302</v>
      </c>
      <c r="G734" s="16">
        <f>Время[[#This Row],[ПоНеделям]]+7</f>
        <v>42303</v>
      </c>
      <c r="H734" s="16" t="str">
        <f>TEXT(DAY(Время[[#This Row],[ПоНеделям]]), "00")&amp;"-"&amp;TEXT(Время[[#This Row],[ПоНеделямПлюс]], "ДД.ММ.ГГГГ")</f>
        <v>19-25.10.2015</v>
      </c>
      <c r="I734" s="16">
        <f>Время[[#This Row],[ПоНеделям]]-6</f>
        <v>42290</v>
      </c>
    </row>
    <row r="735" spans="1:9" x14ac:dyDescent="0.25">
      <c r="A735" s="16">
        <v>42303</v>
      </c>
      <c r="B735" s="2">
        <f t="shared" si="61"/>
        <v>2015</v>
      </c>
      <c r="C735" s="2">
        <f t="shared" si="59"/>
        <v>10</v>
      </c>
      <c r="D735" s="2">
        <f t="shared" si="60"/>
        <v>2</v>
      </c>
      <c r="E735" s="16">
        <f t="shared" si="58"/>
        <v>42303</v>
      </c>
      <c r="F735" s="16">
        <f>Время[[#This Row],[ПоНеделям]]+6</f>
        <v>42309</v>
      </c>
      <c r="G735" s="16">
        <f>Время[[#This Row],[ПоНеделям]]+7</f>
        <v>42310</v>
      </c>
      <c r="H735" s="16" t="str">
        <f>TEXT(DAY(Время[[#This Row],[ПоНеделям]]), "00")&amp;"-"&amp;TEXT(Время[[#This Row],[ПоНеделямПлюс]], "ДД.ММ.ГГГГ")</f>
        <v>26-01.11.2015</v>
      </c>
      <c r="I735" s="16">
        <f>Время[[#This Row],[ПоНеделям]]-6</f>
        <v>42297</v>
      </c>
    </row>
    <row r="736" spans="1:9" x14ac:dyDescent="0.25">
      <c r="A736" s="16">
        <v>42304</v>
      </c>
      <c r="B736" s="2">
        <f t="shared" si="61"/>
        <v>2015</v>
      </c>
      <c r="C736" s="2">
        <f t="shared" si="59"/>
        <v>10</v>
      </c>
      <c r="D736" s="2">
        <f t="shared" si="60"/>
        <v>3</v>
      </c>
      <c r="E736" s="16">
        <f t="shared" si="58"/>
        <v>42303</v>
      </c>
      <c r="F736" s="16">
        <f>Время[[#This Row],[ПоНеделям]]+6</f>
        <v>42309</v>
      </c>
      <c r="G736" s="16">
        <f>Время[[#This Row],[ПоНеделям]]+7</f>
        <v>42310</v>
      </c>
      <c r="H736" s="16" t="str">
        <f>TEXT(DAY(Время[[#This Row],[ПоНеделям]]), "00")&amp;"-"&amp;TEXT(Время[[#This Row],[ПоНеделямПлюс]], "ДД.ММ.ГГГГ")</f>
        <v>26-01.11.2015</v>
      </c>
      <c r="I736" s="16">
        <f>Время[[#This Row],[ПоНеделям]]-6</f>
        <v>42297</v>
      </c>
    </row>
    <row r="737" spans="1:9" x14ac:dyDescent="0.25">
      <c r="A737" s="16">
        <v>42305</v>
      </c>
      <c r="B737" s="2">
        <f t="shared" si="61"/>
        <v>2015</v>
      </c>
      <c r="C737" s="2">
        <f t="shared" si="59"/>
        <v>10</v>
      </c>
      <c r="D737" s="2">
        <f t="shared" si="60"/>
        <v>4</v>
      </c>
      <c r="E737" s="16">
        <f t="shared" si="58"/>
        <v>42303</v>
      </c>
      <c r="F737" s="16">
        <f>Время[[#This Row],[ПоНеделям]]+6</f>
        <v>42309</v>
      </c>
      <c r="G737" s="16">
        <f>Время[[#This Row],[ПоНеделям]]+7</f>
        <v>42310</v>
      </c>
      <c r="H737" s="16" t="str">
        <f>TEXT(DAY(Время[[#This Row],[ПоНеделям]]), "00")&amp;"-"&amp;TEXT(Время[[#This Row],[ПоНеделямПлюс]], "ДД.ММ.ГГГГ")</f>
        <v>26-01.11.2015</v>
      </c>
      <c r="I737" s="16">
        <f>Время[[#This Row],[ПоНеделям]]-6</f>
        <v>42297</v>
      </c>
    </row>
    <row r="738" spans="1:9" x14ac:dyDescent="0.25">
      <c r="A738" s="16">
        <v>42306</v>
      </c>
      <c r="B738" s="2">
        <f t="shared" si="61"/>
        <v>2015</v>
      </c>
      <c r="C738" s="2">
        <f t="shared" si="59"/>
        <v>10</v>
      </c>
      <c r="D738" s="2">
        <f t="shared" si="60"/>
        <v>5</v>
      </c>
      <c r="E738" s="16">
        <f t="shared" si="58"/>
        <v>42303</v>
      </c>
      <c r="F738" s="16">
        <f>Время[[#This Row],[ПоНеделям]]+6</f>
        <v>42309</v>
      </c>
      <c r="G738" s="16">
        <f>Время[[#This Row],[ПоНеделям]]+7</f>
        <v>42310</v>
      </c>
      <c r="H738" s="16" t="str">
        <f>TEXT(DAY(Время[[#This Row],[ПоНеделям]]), "00")&amp;"-"&amp;TEXT(Время[[#This Row],[ПоНеделямПлюс]], "ДД.ММ.ГГГГ")</f>
        <v>26-01.11.2015</v>
      </c>
      <c r="I738" s="16">
        <f>Время[[#This Row],[ПоНеделям]]-6</f>
        <v>42297</v>
      </c>
    </row>
    <row r="739" spans="1:9" x14ac:dyDescent="0.25">
      <c r="A739" s="16">
        <v>42307</v>
      </c>
      <c r="B739" s="2">
        <f t="shared" si="61"/>
        <v>2015</v>
      </c>
      <c r="C739" s="2">
        <f t="shared" si="59"/>
        <v>10</v>
      </c>
      <c r="D739" s="2">
        <f t="shared" si="60"/>
        <v>6</v>
      </c>
      <c r="E739" s="16">
        <f t="shared" si="58"/>
        <v>42303</v>
      </c>
      <c r="F739" s="16">
        <f>Время[[#This Row],[ПоНеделям]]+6</f>
        <v>42309</v>
      </c>
      <c r="G739" s="16">
        <f>Время[[#This Row],[ПоНеделям]]+7</f>
        <v>42310</v>
      </c>
      <c r="H739" s="16" t="str">
        <f>TEXT(DAY(Время[[#This Row],[ПоНеделям]]), "00")&amp;"-"&amp;TEXT(Время[[#This Row],[ПоНеделямПлюс]], "ДД.ММ.ГГГГ")</f>
        <v>26-01.11.2015</v>
      </c>
      <c r="I739" s="16">
        <f>Время[[#This Row],[ПоНеделям]]-6</f>
        <v>42297</v>
      </c>
    </row>
    <row r="740" spans="1:9" x14ac:dyDescent="0.25">
      <c r="A740" s="16">
        <v>42308</v>
      </c>
      <c r="B740" s="2">
        <f t="shared" si="61"/>
        <v>2015</v>
      </c>
      <c r="C740" s="2">
        <f t="shared" si="59"/>
        <v>10</v>
      </c>
      <c r="D740" s="2">
        <f t="shared" si="60"/>
        <v>7</v>
      </c>
      <c r="E740" s="16">
        <f t="shared" si="58"/>
        <v>42303</v>
      </c>
      <c r="F740" s="16">
        <f>Время[[#This Row],[ПоНеделям]]+6</f>
        <v>42309</v>
      </c>
      <c r="G740" s="16">
        <f>Время[[#This Row],[ПоНеделям]]+7</f>
        <v>42310</v>
      </c>
      <c r="H740" s="16" t="str">
        <f>TEXT(DAY(Время[[#This Row],[ПоНеделям]]), "00")&amp;"-"&amp;TEXT(Время[[#This Row],[ПоНеделямПлюс]], "ДД.ММ.ГГГГ")</f>
        <v>26-01.11.2015</v>
      </c>
      <c r="I740" s="16">
        <f>Время[[#This Row],[ПоНеделям]]-6</f>
        <v>42297</v>
      </c>
    </row>
    <row r="741" spans="1:9" x14ac:dyDescent="0.25">
      <c r="A741" s="16">
        <v>42309</v>
      </c>
      <c r="B741" s="2">
        <f t="shared" si="61"/>
        <v>2015</v>
      </c>
      <c r="C741" s="2">
        <f t="shared" si="59"/>
        <v>11</v>
      </c>
      <c r="D741" s="2">
        <f t="shared" si="60"/>
        <v>1</v>
      </c>
      <c r="E741" s="16">
        <f t="shared" si="58"/>
        <v>42303</v>
      </c>
      <c r="F741" s="16">
        <f>Время[[#This Row],[ПоНеделям]]+6</f>
        <v>42309</v>
      </c>
      <c r="G741" s="16">
        <f>Время[[#This Row],[ПоНеделям]]+7</f>
        <v>42310</v>
      </c>
      <c r="H741" s="16" t="str">
        <f>TEXT(DAY(Время[[#This Row],[ПоНеделям]]), "00")&amp;"-"&amp;TEXT(Время[[#This Row],[ПоНеделямПлюс]], "ДД.ММ.ГГГГ")</f>
        <v>26-01.11.2015</v>
      </c>
      <c r="I741" s="16">
        <f>Время[[#This Row],[ПоНеделям]]-6</f>
        <v>42297</v>
      </c>
    </row>
    <row r="742" spans="1:9" x14ac:dyDescent="0.25">
      <c r="A742" s="16">
        <v>42310</v>
      </c>
      <c r="B742" s="2">
        <f t="shared" si="61"/>
        <v>2015</v>
      </c>
      <c r="C742" s="2">
        <f t="shared" si="59"/>
        <v>11</v>
      </c>
      <c r="D742" s="2">
        <f t="shared" si="60"/>
        <v>2</v>
      </c>
      <c r="E742" s="16">
        <f t="shared" si="58"/>
        <v>42310</v>
      </c>
      <c r="F742" s="16">
        <f>Время[[#This Row],[ПоНеделям]]+6</f>
        <v>42316</v>
      </c>
      <c r="G742" s="16">
        <f>Время[[#This Row],[ПоНеделям]]+7</f>
        <v>42317</v>
      </c>
      <c r="H742" s="16" t="str">
        <f>TEXT(DAY(Время[[#This Row],[ПоНеделям]]), "00")&amp;"-"&amp;TEXT(Время[[#This Row],[ПоНеделямПлюс]], "ДД.ММ.ГГГГ")</f>
        <v>02-08.11.2015</v>
      </c>
      <c r="I742" s="16">
        <f>Время[[#This Row],[ПоНеделям]]-6</f>
        <v>42304</v>
      </c>
    </row>
    <row r="743" spans="1:9" x14ac:dyDescent="0.25">
      <c r="A743" s="16">
        <v>42311</v>
      </c>
      <c r="B743" s="2">
        <f t="shared" si="61"/>
        <v>2015</v>
      </c>
      <c r="C743" s="2">
        <f t="shared" si="59"/>
        <v>11</v>
      </c>
      <c r="D743" s="2">
        <f t="shared" si="60"/>
        <v>3</v>
      </c>
      <c r="E743" s="16">
        <f t="shared" si="58"/>
        <v>42310</v>
      </c>
      <c r="F743" s="16">
        <f>Время[[#This Row],[ПоНеделям]]+6</f>
        <v>42316</v>
      </c>
      <c r="G743" s="16">
        <f>Время[[#This Row],[ПоНеделям]]+7</f>
        <v>42317</v>
      </c>
      <c r="H743" s="16" t="str">
        <f>TEXT(DAY(Время[[#This Row],[ПоНеделям]]), "00")&amp;"-"&amp;TEXT(Время[[#This Row],[ПоНеделямПлюс]], "ДД.ММ.ГГГГ")</f>
        <v>02-08.11.2015</v>
      </c>
      <c r="I743" s="16">
        <f>Время[[#This Row],[ПоНеделям]]-6</f>
        <v>42304</v>
      </c>
    </row>
    <row r="744" spans="1:9" x14ac:dyDescent="0.25">
      <c r="A744" s="16">
        <v>42312</v>
      </c>
      <c r="B744" s="2">
        <f t="shared" si="61"/>
        <v>2015</v>
      </c>
      <c r="C744" s="2">
        <f t="shared" si="59"/>
        <v>11</v>
      </c>
      <c r="D744" s="2">
        <f t="shared" si="60"/>
        <v>4</v>
      </c>
      <c r="E744" s="16">
        <f t="shared" si="58"/>
        <v>42310</v>
      </c>
      <c r="F744" s="16">
        <f>Время[[#This Row],[ПоНеделям]]+6</f>
        <v>42316</v>
      </c>
      <c r="G744" s="16">
        <f>Время[[#This Row],[ПоНеделям]]+7</f>
        <v>42317</v>
      </c>
      <c r="H744" s="16" t="str">
        <f>TEXT(DAY(Время[[#This Row],[ПоНеделям]]), "00")&amp;"-"&amp;TEXT(Время[[#This Row],[ПоНеделямПлюс]], "ДД.ММ.ГГГГ")</f>
        <v>02-08.11.2015</v>
      </c>
      <c r="I744" s="16">
        <f>Время[[#This Row],[ПоНеделям]]-6</f>
        <v>42304</v>
      </c>
    </row>
    <row r="745" spans="1:9" x14ac:dyDescent="0.25">
      <c r="A745" s="16">
        <v>42313</v>
      </c>
      <c r="B745" s="2">
        <f t="shared" si="61"/>
        <v>2015</v>
      </c>
      <c r="C745" s="2">
        <f t="shared" si="59"/>
        <v>11</v>
      </c>
      <c r="D745" s="2">
        <f t="shared" si="60"/>
        <v>5</v>
      </c>
      <c r="E745" s="16">
        <f t="shared" si="58"/>
        <v>42310</v>
      </c>
      <c r="F745" s="16">
        <f>Время[[#This Row],[ПоНеделям]]+6</f>
        <v>42316</v>
      </c>
      <c r="G745" s="16">
        <f>Время[[#This Row],[ПоНеделям]]+7</f>
        <v>42317</v>
      </c>
      <c r="H745" s="16" t="str">
        <f>TEXT(DAY(Время[[#This Row],[ПоНеделям]]), "00")&amp;"-"&amp;TEXT(Время[[#This Row],[ПоНеделямПлюс]], "ДД.ММ.ГГГГ")</f>
        <v>02-08.11.2015</v>
      </c>
      <c r="I745" s="16">
        <f>Время[[#This Row],[ПоНеделям]]-6</f>
        <v>42304</v>
      </c>
    </row>
    <row r="746" spans="1:9" x14ac:dyDescent="0.25">
      <c r="A746" s="16">
        <v>42314</v>
      </c>
      <c r="B746" s="2">
        <f t="shared" si="61"/>
        <v>2015</v>
      </c>
      <c r="C746" s="2">
        <f t="shared" si="59"/>
        <v>11</v>
      </c>
      <c r="D746" s="2">
        <f t="shared" si="60"/>
        <v>6</v>
      </c>
      <c r="E746" s="16">
        <f t="shared" si="58"/>
        <v>42310</v>
      </c>
      <c r="F746" s="16">
        <f>Время[[#This Row],[ПоНеделям]]+6</f>
        <v>42316</v>
      </c>
      <c r="G746" s="16">
        <f>Время[[#This Row],[ПоНеделям]]+7</f>
        <v>42317</v>
      </c>
      <c r="H746" s="16" t="str">
        <f>TEXT(DAY(Время[[#This Row],[ПоНеделям]]), "00")&amp;"-"&amp;TEXT(Время[[#This Row],[ПоНеделямПлюс]], "ДД.ММ.ГГГГ")</f>
        <v>02-08.11.2015</v>
      </c>
      <c r="I746" s="16">
        <f>Время[[#This Row],[ПоНеделям]]-6</f>
        <v>42304</v>
      </c>
    </row>
    <row r="747" spans="1:9" x14ac:dyDescent="0.25">
      <c r="A747" s="16">
        <v>42315</v>
      </c>
      <c r="B747" s="2">
        <f t="shared" si="61"/>
        <v>2015</v>
      </c>
      <c r="C747" s="2">
        <f t="shared" si="59"/>
        <v>11</v>
      </c>
      <c r="D747" s="2">
        <f t="shared" si="60"/>
        <v>7</v>
      </c>
      <c r="E747" s="16">
        <f t="shared" si="58"/>
        <v>42310</v>
      </c>
      <c r="F747" s="16">
        <f>Время[[#This Row],[ПоНеделям]]+6</f>
        <v>42316</v>
      </c>
      <c r="G747" s="16">
        <f>Время[[#This Row],[ПоНеделям]]+7</f>
        <v>42317</v>
      </c>
      <c r="H747" s="16" t="str">
        <f>TEXT(DAY(Время[[#This Row],[ПоНеделям]]), "00")&amp;"-"&amp;TEXT(Время[[#This Row],[ПоНеделямПлюс]], "ДД.ММ.ГГГГ")</f>
        <v>02-08.11.2015</v>
      </c>
      <c r="I747" s="16">
        <f>Время[[#This Row],[ПоНеделям]]-6</f>
        <v>42304</v>
      </c>
    </row>
    <row r="748" spans="1:9" x14ac:dyDescent="0.25">
      <c r="A748" s="16">
        <v>42316</v>
      </c>
      <c r="B748" s="2">
        <f t="shared" si="61"/>
        <v>2015</v>
      </c>
      <c r="C748" s="2">
        <f t="shared" si="59"/>
        <v>11</v>
      </c>
      <c r="D748" s="2">
        <f t="shared" si="60"/>
        <v>1</v>
      </c>
      <c r="E748" s="16">
        <f t="shared" si="58"/>
        <v>42310</v>
      </c>
      <c r="F748" s="16">
        <f>Время[[#This Row],[ПоНеделям]]+6</f>
        <v>42316</v>
      </c>
      <c r="G748" s="16">
        <f>Время[[#This Row],[ПоНеделям]]+7</f>
        <v>42317</v>
      </c>
      <c r="H748" s="16" t="str">
        <f>TEXT(DAY(Время[[#This Row],[ПоНеделям]]), "00")&amp;"-"&amp;TEXT(Время[[#This Row],[ПоНеделямПлюс]], "ДД.ММ.ГГГГ")</f>
        <v>02-08.11.2015</v>
      </c>
      <c r="I748" s="16">
        <f>Время[[#This Row],[ПоНеделям]]-6</f>
        <v>42304</v>
      </c>
    </row>
    <row r="749" spans="1:9" x14ac:dyDescent="0.25">
      <c r="A749" s="16">
        <v>42317</v>
      </c>
      <c r="B749" s="2">
        <f t="shared" si="61"/>
        <v>2015</v>
      </c>
      <c r="C749" s="2">
        <f t="shared" si="59"/>
        <v>11</v>
      </c>
      <c r="D749" s="2">
        <f t="shared" si="60"/>
        <v>2</v>
      </c>
      <c r="E749" s="16">
        <f t="shared" si="58"/>
        <v>42317</v>
      </c>
      <c r="F749" s="16">
        <f>Время[[#This Row],[ПоНеделям]]+6</f>
        <v>42323</v>
      </c>
      <c r="G749" s="16">
        <f>Время[[#This Row],[ПоНеделям]]+7</f>
        <v>42324</v>
      </c>
      <c r="H749" s="16" t="str">
        <f>TEXT(DAY(Время[[#This Row],[ПоНеделям]]), "00")&amp;"-"&amp;TEXT(Время[[#This Row],[ПоНеделямПлюс]], "ДД.ММ.ГГГГ")</f>
        <v>09-15.11.2015</v>
      </c>
      <c r="I749" s="16">
        <f>Время[[#This Row],[ПоНеделям]]-6</f>
        <v>42311</v>
      </c>
    </row>
    <row r="750" spans="1:9" x14ac:dyDescent="0.25">
      <c r="A750" s="16">
        <v>42318</v>
      </c>
      <c r="B750" s="2">
        <f t="shared" si="61"/>
        <v>2015</v>
      </c>
      <c r="C750" s="2">
        <f t="shared" si="59"/>
        <v>11</v>
      </c>
      <c r="D750" s="2">
        <f t="shared" si="60"/>
        <v>3</v>
      </c>
      <c r="E750" s="16">
        <f t="shared" si="58"/>
        <v>42317</v>
      </c>
      <c r="F750" s="16">
        <f>Время[[#This Row],[ПоНеделям]]+6</f>
        <v>42323</v>
      </c>
      <c r="G750" s="16">
        <f>Время[[#This Row],[ПоНеделям]]+7</f>
        <v>42324</v>
      </c>
      <c r="H750" s="16" t="str">
        <f>TEXT(DAY(Время[[#This Row],[ПоНеделям]]), "00")&amp;"-"&amp;TEXT(Время[[#This Row],[ПоНеделямПлюс]], "ДД.ММ.ГГГГ")</f>
        <v>09-15.11.2015</v>
      </c>
      <c r="I750" s="16">
        <f>Время[[#This Row],[ПоНеделям]]-6</f>
        <v>42311</v>
      </c>
    </row>
    <row r="751" spans="1:9" x14ac:dyDescent="0.25">
      <c r="A751" s="16">
        <v>42319</v>
      </c>
      <c r="B751" s="2">
        <f t="shared" si="61"/>
        <v>2015</v>
      </c>
      <c r="C751" s="2">
        <f t="shared" si="59"/>
        <v>11</v>
      </c>
      <c r="D751" s="2">
        <f t="shared" si="60"/>
        <v>4</v>
      </c>
      <c r="E751" s="16">
        <f t="shared" si="58"/>
        <v>42317</v>
      </c>
      <c r="F751" s="16">
        <f>Время[[#This Row],[ПоНеделям]]+6</f>
        <v>42323</v>
      </c>
      <c r="G751" s="16">
        <f>Время[[#This Row],[ПоНеделям]]+7</f>
        <v>42324</v>
      </c>
      <c r="H751" s="16" t="str">
        <f>TEXT(DAY(Время[[#This Row],[ПоНеделям]]), "00")&amp;"-"&amp;TEXT(Время[[#This Row],[ПоНеделямПлюс]], "ДД.ММ.ГГГГ")</f>
        <v>09-15.11.2015</v>
      </c>
      <c r="I751" s="16">
        <f>Время[[#This Row],[ПоНеделям]]-6</f>
        <v>42311</v>
      </c>
    </row>
    <row r="752" spans="1:9" x14ac:dyDescent="0.25">
      <c r="A752" s="16">
        <v>42320</v>
      </c>
      <c r="B752" s="2">
        <f t="shared" si="61"/>
        <v>2015</v>
      </c>
      <c r="C752" s="2">
        <f t="shared" si="59"/>
        <v>11</v>
      </c>
      <c r="D752" s="2">
        <f t="shared" si="60"/>
        <v>5</v>
      </c>
      <c r="E752" s="16">
        <f t="shared" si="58"/>
        <v>42317</v>
      </c>
      <c r="F752" s="16">
        <f>Время[[#This Row],[ПоНеделям]]+6</f>
        <v>42323</v>
      </c>
      <c r="G752" s="16">
        <f>Время[[#This Row],[ПоНеделям]]+7</f>
        <v>42324</v>
      </c>
      <c r="H752" s="16" t="str">
        <f>TEXT(DAY(Время[[#This Row],[ПоНеделям]]), "00")&amp;"-"&amp;TEXT(Время[[#This Row],[ПоНеделямПлюс]], "ДД.ММ.ГГГГ")</f>
        <v>09-15.11.2015</v>
      </c>
      <c r="I752" s="16">
        <f>Время[[#This Row],[ПоНеделям]]-6</f>
        <v>42311</v>
      </c>
    </row>
    <row r="753" spans="1:9" x14ac:dyDescent="0.25">
      <c r="A753" s="16">
        <v>42321</v>
      </c>
      <c r="B753" s="2">
        <f t="shared" si="61"/>
        <v>2015</v>
      </c>
      <c r="C753" s="2">
        <f t="shared" si="59"/>
        <v>11</v>
      </c>
      <c r="D753" s="2">
        <f t="shared" si="60"/>
        <v>6</v>
      </c>
      <c r="E753" s="16">
        <f t="shared" si="58"/>
        <v>42317</v>
      </c>
      <c r="F753" s="16">
        <f>Время[[#This Row],[ПоНеделям]]+6</f>
        <v>42323</v>
      </c>
      <c r="G753" s="16">
        <f>Время[[#This Row],[ПоНеделям]]+7</f>
        <v>42324</v>
      </c>
      <c r="H753" s="16" t="str">
        <f>TEXT(DAY(Время[[#This Row],[ПоНеделям]]), "00")&amp;"-"&amp;TEXT(Время[[#This Row],[ПоНеделямПлюс]], "ДД.ММ.ГГГГ")</f>
        <v>09-15.11.2015</v>
      </c>
      <c r="I753" s="16">
        <f>Время[[#This Row],[ПоНеделям]]-6</f>
        <v>42311</v>
      </c>
    </row>
    <row r="754" spans="1:9" x14ac:dyDescent="0.25">
      <c r="A754" s="16">
        <v>42322</v>
      </c>
      <c r="B754" s="2">
        <f t="shared" si="61"/>
        <v>2015</v>
      </c>
      <c r="C754" s="2">
        <f t="shared" si="59"/>
        <v>11</v>
      </c>
      <c r="D754" s="2">
        <f t="shared" si="60"/>
        <v>7</v>
      </c>
      <c r="E754" s="16">
        <f t="shared" si="58"/>
        <v>42317</v>
      </c>
      <c r="F754" s="16">
        <f>Время[[#This Row],[ПоНеделям]]+6</f>
        <v>42323</v>
      </c>
      <c r="G754" s="16">
        <f>Время[[#This Row],[ПоНеделям]]+7</f>
        <v>42324</v>
      </c>
      <c r="H754" s="16" t="str">
        <f>TEXT(DAY(Время[[#This Row],[ПоНеделям]]), "00")&amp;"-"&amp;TEXT(Время[[#This Row],[ПоНеделямПлюс]], "ДД.ММ.ГГГГ")</f>
        <v>09-15.11.2015</v>
      </c>
      <c r="I754" s="16">
        <f>Время[[#This Row],[ПоНеделям]]-6</f>
        <v>42311</v>
      </c>
    </row>
    <row r="755" spans="1:9" x14ac:dyDescent="0.25">
      <c r="A755" s="16">
        <v>42323</v>
      </c>
      <c r="B755" s="2">
        <f t="shared" si="61"/>
        <v>2015</v>
      </c>
      <c r="C755" s="2">
        <f t="shared" si="59"/>
        <v>11</v>
      </c>
      <c r="D755" s="2">
        <f t="shared" si="60"/>
        <v>1</v>
      </c>
      <c r="E755" s="16">
        <f t="shared" si="58"/>
        <v>42317</v>
      </c>
      <c r="F755" s="16">
        <f>Время[[#This Row],[ПоНеделям]]+6</f>
        <v>42323</v>
      </c>
      <c r="G755" s="16">
        <f>Время[[#This Row],[ПоНеделям]]+7</f>
        <v>42324</v>
      </c>
      <c r="H755" s="16" t="str">
        <f>TEXT(DAY(Время[[#This Row],[ПоНеделям]]), "00")&amp;"-"&amp;TEXT(Время[[#This Row],[ПоНеделямПлюс]], "ДД.ММ.ГГГГ")</f>
        <v>09-15.11.2015</v>
      </c>
      <c r="I755" s="16">
        <f>Время[[#This Row],[ПоНеделям]]-6</f>
        <v>42311</v>
      </c>
    </row>
    <row r="756" spans="1:9" x14ac:dyDescent="0.25">
      <c r="A756" s="16">
        <v>42324</v>
      </c>
      <c r="B756" s="2">
        <f t="shared" si="61"/>
        <v>2015</v>
      </c>
      <c r="C756" s="2">
        <f t="shared" si="59"/>
        <v>11</v>
      </c>
      <c r="D756" s="2">
        <f t="shared" si="60"/>
        <v>2</v>
      </c>
      <c r="E756" s="16">
        <f t="shared" si="58"/>
        <v>42324</v>
      </c>
      <c r="F756" s="16">
        <f>Время[[#This Row],[ПоНеделям]]+6</f>
        <v>42330</v>
      </c>
      <c r="G756" s="16">
        <f>Время[[#This Row],[ПоНеделям]]+7</f>
        <v>42331</v>
      </c>
      <c r="H756" s="16" t="str">
        <f>TEXT(DAY(Время[[#This Row],[ПоНеделям]]), "00")&amp;"-"&amp;TEXT(Время[[#This Row],[ПоНеделямПлюс]], "ДД.ММ.ГГГГ")</f>
        <v>16-22.11.2015</v>
      </c>
      <c r="I756" s="16">
        <f>Время[[#This Row],[ПоНеделям]]-6</f>
        <v>42318</v>
      </c>
    </row>
    <row r="757" spans="1:9" x14ac:dyDescent="0.25">
      <c r="A757" s="16">
        <v>42325</v>
      </c>
      <c r="B757" s="2">
        <f t="shared" si="61"/>
        <v>2015</v>
      </c>
      <c r="C757" s="2">
        <f t="shared" si="59"/>
        <v>11</v>
      </c>
      <c r="D757" s="2">
        <f t="shared" si="60"/>
        <v>3</v>
      </c>
      <c r="E757" s="16">
        <f t="shared" si="58"/>
        <v>42324</v>
      </c>
      <c r="F757" s="16">
        <f>Время[[#This Row],[ПоНеделям]]+6</f>
        <v>42330</v>
      </c>
      <c r="G757" s="16">
        <f>Время[[#This Row],[ПоНеделям]]+7</f>
        <v>42331</v>
      </c>
      <c r="H757" s="16" t="str">
        <f>TEXT(DAY(Время[[#This Row],[ПоНеделям]]), "00")&amp;"-"&amp;TEXT(Время[[#This Row],[ПоНеделямПлюс]], "ДД.ММ.ГГГГ")</f>
        <v>16-22.11.2015</v>
      </c>
      <c r="I757" s="16">
        <f>Время[[#This Row],[ПоНеделям]]-6</f>
        <v>42318</v>
      </c>
    </row>
    <row r="758" spans="1:9" x14ac:dyDescent="0.25">
      <c r="A758" s="16">
        <v>42326</v>
      </c>
      <c r="B758" s="2">
        <f t="shared" si="61"/>
        <v>2015</v>
      </c>
      <c r="C758" s="2">
        <f t="shared" si="59"/>
        <v>11</v>
      </c>
      <c r="D758" s="2">
        <f t="shared" si="60"/>
        <v>4</v>
      </c>
      <c r="E758" s="16">
        <f t="shared" si="58"/>
        <v>42324</v>
      </c>
      <c r="F758" s="16">
        <f>Время[[#This Row],[ПоНеделям]]+6</f>
        <v>42330</v>
      </c>
      <c r="G758" s="16">
        <f>Время[[#This Row],[ПоНеделям]]+7</f>
        <v>42331</v>
      </c>
      <c r="H758" s="16" t="str">
        <f>TEXT(DAY(Время[[#This Row],[ПоНеделям]]), "00")&amp;"-"&amp;TEXT(Время[[#This Row],[ПоНеделямПлюс]], "ДД.ММ.ГГГГ")</f>
        <v>16-22.11.2015</v>
      </c>
      <c r="I758" s="16">
        <f>Время[[#This Row],[ПоНеделям]]-6</f>
        <v>42318</v>
      </c>
    </row>
    <row r="759" spans="1:9" x14ac:dyDescent="0.25">
      <c r="A759" s="16">
        <v>42327</v>
      </c>
      <c r="B759" s="2">
        <f t="shared" si="61"/>
        <v>2015</v>
      </c>
      <c r="C759" s="2">
        <f t="shared" si="59"/>
        <v>11</v>
      </c>
      <c r="D759" s="2">
        <f t="shared" si="60"/>
        <v>5</v>
      </c>
      <c r="E759" s="16">
        <f t="shared" si="58"/>
        <v>42324</v>
      </c>
      <c r="F759" s="16">
        <f>Время[[#This Row],[ПоНеделям]]+6</f>
        <v>42330</v>
      </c>
      <c r="G759" s="16">
        <f>Время[[#This Row],[ПоНеделям]]+7</f>
        <v>42331</v>
      </c>
      <c r="H759" s="16" t="str">
        <f>TEXT(DAY(Время[[#This Row],[ПоНеделям]]), "00")&amp;"-"&amp;TEXT(Время[[#This Row],[ПоНеделямПлюс]], "ДД.ММ.ГГГГ")</f>
        <v>16-22.11.2015</v>
      </c>
      <c r="I759" s="16">
        <f>Время[[#This Row],[ПоНеделям]]-6</f>
        <v>42318</v>
      </c>
    </row>
    <row r="760" spans="1:9" x14ac:dyDescent="0.25">
      <c r="A760" s="16">
        <v>42328</v>
      </c>
      <c r="B760" s="2">
        <f t="shared" si="61"/>
        <v>2015</v>
      </c>
      <c r="C760" s="2">
        <f t="shared" si="59"/>
        <v>11</v>
      </c>
      <c r="D760" s="2">
        <f t="shared" si="60"/>
        <v>6</v>
      </c>
      <c r="E760" s="16">
        <f t="shared" si="58"/>
        <v>42324</v>
      </c>
      <c r="F760" s="16">
        <f>Время[[#This Row],[ПоНеделям]]+6</f>
        <v>42330</v>
      </c>
      <c r="G760" s="16">
        <f>Время[[#This Row],[ПоНеделям]]+7</f>
        <v>42331</v>
      </c>
      <c r="H760" s="16" t="str">
        <f>TEXT(DAY(Время[[#This Row],[ПоНеделям]]), "00")&amp;"-"&amp;TEXT(Время[[#This Row],[ПоНеделямПлюс]], "ДД.ММ.ГГГГ")</f>
        <v>16-22.11.2015</v>
      </c>
      <c r="I760" s="16">
        <f>Время[[#This Row],[ПоНеделям]]-6</f>
        <v>42318</v>
      </c>
    </row>
    <row r="761" spans="1:9" x14ac:dyDescent="0.25">
      <c r="A761" s="16">
        <v>42329</v>
      </c>
      <c r="B761" s="2">
        <f t="shared" si="61"/>
        <v>2015</v>
      </c>
      <c r="C761" s="2">
        <f t="shared" si="59"/>
        <v>11</v>
      </c>
      <c r="D761" s="2">
        <f t="shared" si="60"/>
        <v>7</v>
      </c>
      <c r="E761" s="16">
        <f t="shared" si="58"/>
        <v>42324</v>
      </c>
      <c r="F761" s="16">
        <f>Время[[#This Row],[ПоНеделям]]+6</f>
        <v>42330</v>
      </c>
      <c r="G761" s="16">
        <f>Время[[#This Row],[ПоНеделям]]+7</f>
        <v>42331</v>
      </c>
      <c r="H761" s="16" t="str">
        <f>TEXT(DAY(Время[[#This Row],[ПоНеделям]]), "00")&amp;"-"&amp;TEXT(Время[[#This Row],[ПоНеделямПлюс]], "ДД.ММ.ГГГГ")</f>
        <v>16-22.11.2015</v>
      </c>
      <c r="I761" s="16">
        <f>Время[[#This Row],[ПоНеделям]]-6</f>
        <v>42318</v>
      </c>
    </row>
    <row r="762" spans="1:9" x14ac:dyDescent="0.25">
      <c r="A762" s="16">
        <v>42330</v>
      </c>
      <c r="B762" s="2">
        <f t="shared" si="61"/>
        <v>2015</v>
      </c>
      <c r="C762" s="2">
        <f t="shared" si="59"/>
        <v>11</v>
      </c>
      <c r="D762" s="2">
        <f t="shared" si="60"/>
        <v>1</v>
      </c>
      <c r="E762" s="16">
        <f t="shared" si="58"/>
        <v>42324</v>
      </c>
      <c r="F762" s="16">
        <f>Время[[#This Row],[ПоНеделям]]+6</f>
        <v>42330</v>
      </c>
      <c r="G762" s="16">
        <f>Время[[#This Row],[ПоНеделям]]+7</f>
        <v>42331</v>
      </c>
      <c r="H762" s="16" t="str">
        <f>TEXT(DAY(Время[[#This Row],[ПоНеделям]]), "00")&amp;"-"&amp;TEXT(Время[[#This Row],[ПоНеделямПлюс]], "ДД.ММ.ГГГГ")</f>
        <v>16-22.11.2015</v>
      </c>
      <c r="I762" s="16">
        <f>Время[[#This Row],[ПоНеделям]]-6</f>
        <v>42318</v>
      </c>
    </row>
    <row r="763" spans="1:9" x14ac:dyDescent="0.25">
      <c r="A763" s="16">
        <v>42331</v>
      </c>
      <c r="B763" s="2">
        <f t="shared" si="61"/>
        <v>2015</v>
      </c>
      <c r="C763" s="2">
        <f t="shared" si="59"/>
        <v>11</v>
      </c>
      <c r="D763" s="2">
        <f t="shared" si="60"/>
        <v>2</v>
      </c>
      <c r="E763" s="16">
        <f t="shared" si="58"/>
        <v>42331</v>
      </c>
      <c r="F763" s="16">
        <f>Время[[#This Row],[ПоНеделям]]+6</f>
        <v>42337</v>
      </c>
      <c r="G763" s="16">
        <f>Время[[#This Row],[ПоНеделям]]+7</f>
        <v>42338</v>
      </c>
      <c r="H763" s="16" t="str">
        <f>TEXT(DAY(Время[[#This Row],[ПоНеделям]]), "00")&amp;"-"&amp;TEXT(Время[[#This Row],[ПоНеделямПлюс]], "ДД.ММ.ГГГГ")</f>
        <v>23-29.11.2015</v>
      </c>
      <c r="I763" s="16">
        <f>Время[[#This Row],[ПоНеделям]]-6</f>
        <v>42325</v>
      </c>
    </row>
    <row r="764" spans="1:9" x14ac:dyDescent="0.25">
      <c r="A764" s="16">
        <v>42332</v>
      </c>
      <c r="B764" s="2">
        <f t="shared" si="61"/>
        <v>2015</v>
      </c>
      <c r="C764" s="2">
        <f t="shared" si="59"/>
        <v>11</v>
      </c>
      <c r="D764" s="2">
        <f t="shared" si="60"/>
        <v>3</v>
      </c>
      <c r="E764" s="16">
        <f t="shared" si="58"/>
        <v>42331</v>
      </c>
      <c r="F764" s="16">
        <f>Время[[#This Row],[ПоНеделям]]+6</f>
        <v>42337</v>
      </c>
      <c r="G764" s="16">
        <f>Время[[#This Row],[ПоНеделям]]+7</f>
        <v>42338</v>
      </c>
      <c r="H764" s="16" t="str">
        <f>TEXT(DAY(Время[[#This Row],[ПоНеделям]]), "00")&amp;"-"&amp;TEXT(Время[[#This Row],[ПоНеделямПлюс]], "ДД.ММ.ГГГГ")</f>
        <v>23-29.11.2015</v>
      </c>
      <c r="I764" s="16">
        <f>Время[[#This Row],[ПоНеделям]]-6</f>
        <v>42325</v>
      </c>
    </row>
    <row r="765" spans="1:9" x14ac:dyDescent="0.25">
      <c r="A765" s="16">
        <v>42333</v>
      </c>
      <c r="B765" s="2">
        <f t="shared" si="61"/>
        <v>2015</v>
      </c>
      <c r="C765" s="2">
        <f t="shared" si="59"/>
        <v>11</v>
      </c>
      <c r="D765" s="2">
        <f t="shared" si="60"/>
        <v>4</v>
      </c>
      <c r="E765" s="16">
        <f t="shared" si="58"/>
        <v>42331</v>
      </c>
      <c r="F765" s="16">
        <f>Время[[#This Row],[ПоНеделям]]+6</f>
        <v>42337</v>
      </c>
      <c r="G765" s="16">
        <f>Время[[#This Row],[ПоНеделям]]+7</f>
        <v>42338</v>
      </c>
      <c r="H765" s="16" t="str">
        <f>TEXT(DAY(Время[[#This Row],[ПоНеделям]]), "00")&amp;"-"&amp;TEXT(Время[[#This Row],[ПоНеделямПлюс]], "ДД.ММ.ГГГГ")</f>
        <v>23-29.11.2015</v>
      </c>
      <c r="I765" s="16">
        <f>Время[[#This Row],[ПоНеделям]]-6</f>
        <v>42325</v>
      </c>
    </row>
    <row r="766" spans="1:9" x14ac:dyDescent="0.25">
      <c r="A766" s="16">
        <v>42334</v>
      </c>
      <c r="B766" s="2">
        <f t="shared" si="61"/>
        <v>2015</v>
      </c>
      <c r="C766" s="2">
        <f t="shared" si="59"/>
        <v>11</v>
      </c>
      <c r="D766" s="2">
        <f t="shared" si="60"/>
        <v>5</v>
      </c>
      <c r="E766" s="16">
        <f t="shared" si="58"/>
        <v>42331</v>
      </c>
      <c r="F766" s="16">
        <f>Время[[#This Row],[ПоНеделям]]+6</f>
        <v>42337</v>
      </c>
      <c r="G766" s="16">
        <f>Время[[#This Row],[ПоНеделям]]+7</f>
        <v>42338</v>
      </c>
      <c r="H766" s="16" t="str">
        <f>TEXT(DAY(Время[[#This Row],[ПоНеделям]]), "00")&amp;"-"&amp;TEXT(Время[[#This Row],[ПоНеделямПлюс]], "ДД.ММ.ГГГГ")</f>
        <v>23-29.11.2015</v>
      </c>
      <c r="I766" s="16">
        <f>Время[[#This Row],[ПоНеделям]]-6</f>
        <v>42325</v>
      </c>
    </row>
    <row r="767" spans="1:9" x14ac:dyDescent="0.25">
      <c r="A767" s="16">
        <v>42335</v>
      </c>
      <c r="B767" s="2">
        <f t="shared" si="61"/>
        <v>2015</v>
      </c>
      <c r="C767" s="2">
        <f t="shared" si="59"/>
        <v>11</v>
      </c>
      <c r="D767" s="2">
        <f t="shared" si="60"/>
        <v>6</v>
      </c>
      <c r="E767" s="16">
        <f t="shared" si="58"/>
        <v>42331</v>
      </c>
      <c r="F767" s="16">
        <f>Время[[#This Row],[ПоНеделям]]+6</f>
        <v>42337</v>
      </c>
      <c r="G767" s="16">
        <f>Время[[#This Row],[ПоНеделям]]+7</f>
        <v>42338</v>
      </c>
      <c r="H767" s="16" t="str">
        <f>TEXT(DAY(Время[[#This Row],[ПоНеделям]]), "00")&amp;"-"&amp;TEXT(Время[[#This Row],[ПоНеделямПлюс]], "ДД.ММ.ГГГГ")</f>
        <v>23-29.11.2015</v>
      </c>
      <c r="I767" s="16">
        <f>Время[[#This Row],[ПоНеделям]]-6</f>
        <v>42325</v>
      </c>
    </row>
    <row r="768" spans="1:9" x14ac:dyDescent="0.25">
      <c r="A768" s="16">
        <v>42336</v>
      </c>
      <c r="B768" s="2">
        <f t="shared" si="61"/>
        <v>2015</v>
      </c>
      <c r="C768" s="2">
        <f t="shared" si="59"/>
        <v>11</v>
      </c>
      <c r="D768" s="2">
        <f t="shared" si="60"/>
        <v>7</v>
      </c>
      <c r="E768" s="16">
        <f t="shared" si="58"/>
        <v>42331</v>
      </c>
      <c r="F768" s="16">
        <f>Время[[#This Row],[ПоНеделям]]+6</f>
        <v>42337</v>
      </c>
      <c r="G768" s="16">
        <f>Время[[#This Row],[ПоНеделям]]+7</f>
        <v>42338</v>
      </c>
      <c r="H768" s="16" t="str">
        <f>TEXT(DAY(Время[[#This Row],[ПоНеделям]]), "00")&amp;"-"&amp;TEXT(Время[[#This Row],[ПоНеделямПлюс]], "ДД.ММ.ГГГГ")</f>
        <v>23-29.11.2015</v>
      </c>
      <c r="I768" s="16">
        <f>Время[[#This Row],[ПоНеделям]]-6</f>
        <v>42325</v>
      </c>
    </row>
    <row r="769" spans="1:9" x14ac:dyDescent="0.25">
      <c r="A769" s="16">
        <v>42337</v>
      </c>
      <c r="B769" s="2">
        <f t="shared" si="61"/>
        <v>2015</v>
      </c>
      <c r="C769" s="2">
        <f t="shared" si="59"/>
        <v>11</v>
      </c>
      <c r="D769" s="2">
        <f t="shared" si="60"/>
        <v>1</v>
      </c>
      <c r="E769" s="16">
        <f t="shared" si="58"/>
        <v>42331</v>
      </c>
      <c r="F769" s="16">
        <f>Время[[#This Row],[ПоНеделям]]+6</f>
        <v>42337</v>
      </c>
      <c r="G769" s="16">
        <f>Время[[#This Row],[ПоНеделям]]+7</f>
        <v>42338</v>
      </c>
      <c r="H769" s="16" t="str">
        <f>TEXT(DAY(Время[[#This Row],[ПоНеделям]]), "00")&amp;"-"&amp;TEXT(Время[[#This Row],[ПоНеделямПлюс]], "ДД.ММ.ГГГГ")</f>
        <v>23-29.11.2015</v>
      </c>
      <c r="I769" s="16">
        <f>Время[[#This Row],[ПоНеделям]]-6</f>
        <v>42325</v>
      </c>
    </row>
    <row r="770" spans="1:9" x14ac:dyDescent="0.25">
      <c r="A770" s="16">
        <v>42338</v>
      </c>
      <c r="B770" s="2">
        <f t="shared" si="61"/>
        <v>2015</v>
      </c>
      <c r="C770" s="2">
        <f t="shared" si="59"/>
        <v>11</v>
      </c>
      <c r="D770" s="2">
        <f t="shared" si="60"/>
        <v>2</v>
      </c>
      <c r="E770" s="16">
        <f t="shared" ref="E770:E811" si="62">A770+(2-IF(D770=1,8,D770))</f>
        <v>42338</v>
      </c>
      <c r="F770" s="16">
        <f>Время[[#This Row],[ПоНеделям]]+6</f>
        <v>42344</v>
      </c>
      <c r="G770" s="16">
        <f>Время[[#This Row],[ПоНеделям]]+7</f>
        <v>42345</v>
      </c>
      <c r="H770" s="16" t="str">
        <f>TEXT(DAY(Время[[#This Row],[ПоНеделям]]), "00")&amp;"-"&amp;TEXT(Время[[#This Row],[ПоНеделямПлюс]], "ДД.ММ.ГГГГ")</f>
        <v>30-06.12.2015</v>
      </c>
      <c r="I770" s="16">
        <f>Время[[#This Row],[ПоНеделям]]-6</f>
        <v>42332</v>
      </c>
    </row>
    <row r="771" spans="1:9" x14ac:dyDescent="0.25">
      <c r="A771" s="16">
        <v>42339</v>
      </c>
      <c r="B771" s="2">
        <f t="shared" si="61"/>
        <v>2015</v>
      </c>
      <c r="C771" s="2">
        <f t="shared" si="59"/>
        <v>12</v>
      </c>
      <c r="D771" s="2">
        <f t="shared" si="60"/>
        <v>3</v>
      </c>
      <c r="E771" s="16">
        <f t="shared" si="62"/>
        <v>42338</v>
      </c>
      <c r="F771" s="16">
        <f>Время[[#This Row],[ПоНеделям]]+6</f>
        <v>42344</v>
      </c>
      <c r="G771" s="16">
        <f>Время[[#This Row],[ПоНеделям]]+7</f>
        <v>42345</v>
      </c>
      <c r="H771" s="16" t="str">
        <f>TEXT(DAY(Время[[#This Row],[ПоНеделям]]), "00")&amp;"-"&amp;TEXT(Время[[#This Row],[ПоНеделямПлюс]], "ДД.ММ.ГГГГ")</f>
        <v>30-06.12.2015</v>
      </c>
      <c r="I771" s="16">
        <f>Время[[#This Row],[ПоНеделям]]-6</f>
        <v>42332</v>
      </c>
    </row>
    <row r="772" spans="1:9" x14ac:dyDescent="0.25">
      <c r="A772" s="16">
        <v>42340</v>
      </c>
      <c r="B772" s="2">
        <f t="shared" si="61"/>
        <v>2015</v>
      </c>
      <c r="C772" s="2">
        <f t="shared" si="59"/>
        <v>12</v>
      </c>
      <c r="D772" s="2">
        <f t="shared" si="60"/>
        <v>4</v>
      </c>
      <c r="E772" s="16">
        <f t="shared" si="62"/>
        <v>42338</v>
      </c>
      <c r="F772" s="16">
        <f>Время[[#This Row],[ПоНеделям]]+6</f>
        <v>42344</v>
      </c>
      <c r="G772" s="16">
        <f>Время[[#This Row],[ПоНеделям]]+7</f>
        <v>42345</v>
      </c>
      <c r="H772" s="16" t="str">
        <f>TEXT(DAY(Время[[#This Row],[ПоНеделям]]), "00")&amp;"-"&amp;TEXT(Время[[#This Row],[ПоНеделямПлюс]], "ДД.ММ.ГГГГ")</f>
        <v>30-06.12.2015</v>
      </c>
      <c r="I772" s="16">
        <f>Время[[#This Row],[ПоНеделям]]-6</f>
        <v>42332</v>
      </c>
    </row>
    <row r="773" spans="1:9" x14ac:dyDescent="0.25">
      <c r="A773" s="16">
        <v>42341</v>
      </c>
      <c r="B773" s="2">
        <f t="shared" si="61"/>
        <v>2015</v>
      </c>
      <c r="C773" s="2">
        <f t="shared" si="59"/>
        <v>12</v>
      </c>
      <c r="D773" s="2">
        <f t="shared" si="60"/>
        <v>5</v>
      </c>
      <c r="E773" s="16">
        <f t="shared" si="62"/>
        <v>42338</v>
      </c>
      <c r="F773" s="16">
        <f>Время[[#This Row],[ПоНеделям]]+6</f>
        <v>42344</v>
      </c>
      <c r="G773" s="16">
        <f>Время[[#This Row],[ПоНеделям]]+7</f>
        <v>42345</v>
      </c>
      <c r="H773" s="16" t="str">
        <f>TEXT(DAY(Время[[#This Row],[ПоНеделям]]), "00")&amp;"-"&amp;TEXT(Время[[#This Row],[ПоНеделямПлюс]], "ДД.ММ.ГГГГ")</f>
        <v>30-06.12.2015</v>
      </c>
      <c r="I773" s="16">
        <f>Время[[#This Row],[ПоНеделям]]-6</f>
        <v>42332</v>
      </c>
    </row>
    <row r="774" spans="1:9" x14ac:dyDescent="0.25">
      <c r="A774" s="16">
        <v>42342</v>
      </c>
      <c r="B774" s="2">
        <f t="shared" si="61"/>
        <v>2015</v>
      </c>
      <c r="C774" s="2">
        <f t="shared" si="59"/>
        <v>12</v>
      </c>
      <c r="D774" s="2">
        <f t="shared" si="60"/>
        <v>6</v>
      </c>
      <c r="E774" s="16">
        <f t="shared" si="62"/>
        <v>42338</v>
      </c>
      <c r="F774" s="16">
        <f>Время[[#This Row],[ПоНеделям]]+6</f>
        <v>42344</v>
      </c>
      <c r="G774" s="16">
        <f>Время[[#This Row],[ПоНеделям]]+7</f>
        <v>42345</v>
      </c>
      <c r="H774" s="16" t="str">
        <f>TEXT(DAY(Время[[#This Row],[ПоНеделям]]), "00")&amp;"-"&amp;TEXT(Время[[#This Row],[ПоНеделямПлюс]], "ДД.ММ.ГГГГ")</f>
        <v>30-06.12.2015</v>
      </c>
      <c r="I774" s="16">
        <f>Время[[#This Row],[ПоНеделям]]-6</f>
        <v>42332</v>
      </c>
    </row>
    <row r="775" spans="1:9" x14ac:dyDescent="0.25">
      <c r="A775" s="16">
        <v>42343</v>
      </c>
      <c r="B775" s="2">
        <f t="shared" si="61"/>
        <v>2015</v>
      </c>
      <c r="C775" s="2">
        <f t="shared" ref="C775:C811" si="63">MONTH(A775)</f>
        <v>12</v>
      </c>
      <c r="D775" s="2">
        <f t="shared" ref="D775:D811" si="64">WEEKDAY(A775)</f>
        <v>7</v>
      </c>
      <c r="E775" s="16">
        <f t="shared" si="62"/>
        <v>42338</v>
      </c>
      <c r="F775" s="16">
        <f>Время[[#This Row],[ПоНеделям]]+6</f>
        <v>42344</v>
      </c>
      <c r="G775" s="16">
        <f>Время[[#This Row],[ПоНеделям]]+7</f>
        <v>42345</v>
      </c>
      <c r="H775" s="16" t="str">
        <f>TEXT(DAY(Время[[#This Row],[ПоНеделям]]), "00")&amp;"-"&amp;TEXT(Время[[#This Row],[ПоНеделямПлюс]], "ДД.ММ.ГГГГ")</f>
        <v>30-06.12.2015</v>
      </c>
      <c r="I775" s="16">
        <f>Время[[#This Row],[ПоНеделям]]-6</f>
        <v>42332</v>
      </c>
    </row>
    <row r="776" spans="1:9" x14ac:dyDescent="0.25">
      <c r="A776" s="16">
        <v>42344</v>
      </c>
      <c r="B776" s="2">
        <f t="shared" si="61"/>
        <v>2015</v>
      </c>
      <c r="C776" s="2">
        <f t="shared" si="63"/>
        <v>12</v>
      </c>
      <c r="D776" s="2">
        <f t="shared" si="64"/>
        <v>1</v>
      </c>
      <c r="E776" s="16">
        <f t="shared" si="62"/>
        <v>42338</v>
      </c>
      <c r="F776" s="16">
        <f>Время[[#This Row],[ПоНеделям]]+6</f>
        <v>42344</v>
      </c>
      <c r="G776" s="16">
        <f>Время[[#This Row],[ПоНеделям]]+7</f>
        <v>42345</v>
      </c>
      <c r="H776" s="16" t="str">
        <f>TEXT(DAY(Время[[#This Row],[ПоНеделям]]), "00")&amp;"-"&amp;TEXT(Время[[#This Row],[ПоНеделямПлюс]], "ДД.ММ.ГГГГ")</f>
        <v>30-06.12.2015</v>
      </c>
      <c r="I776" s="16">
        <f>Время[[#This Row],[ПоНеделям]]-6</f>
        <v>42332</v>
      </c>
    </row>
    <row r="777" spans="1:9" x14ac:dyDescent="0.25">
      <c r="A777" s="16">
        <v>42345</v>
      </c>
      <c r="B777" s="2">
        <f t="shared" ref="B777:B811" si="65">YEAR(A777)</f>
        <v>2015</v>
      </c>
      <c r="C777" s="2">
        <f t="shared" si="63"/>
        <v>12</v>
      </c>
      <c r="D777" s="2">
        <f t="shared" si="64"/>
        <v>2</v>
      </c>
      <c r="E777" s="16">
        <f t="shared" si="62"/>
        <v>42345</v>
      </c>
      <c r="F777" s="16">
        <f>Время[[#This Row],[ПоНеделям]]+6</f>
        <v>42351</v>
      </c>
      <c r="G777" s="16">
        <f>Время[[#This Row],[ПоНеделям]]+7</f>
        <v>42352</v>
      </c>
      <c r="H777" s="16" t="str">
        <f>TEXT(DAY(Время[[#This Row],[ПоНеделям]]), "00")&amp;"-"&amp;TEXT(Время[[#This Row],[ПоНеделямПлюс]], "ДД.ММ.ГГГГ")</f>
        <v>07-13.12.2015</v>
      </c>
      <c r="I777" s="16">
        <f>Время[[#This Row],[ПоНеделям]]-6</f>
        <v>42339</v>
      </c>
    </row>
    <row r="778" spans="1:9" x14ac:dyDescent="0.25">
      <c r="A778" s="16">
        <v>42346</v>
      </c>
      <c r="B778" s="2">
        <f t="shared" si="65"/>
        <v>2015</v>
      </c>
      <c r="C778" s="2">
        <f t="shared" si="63"/>
        <v>12</v>
      </c>
      <c r="D778" s="2">
        <f t="shared" si="64"/>
        <v>3</v>
      </c>
      <c r="E778" s="16">
        <f t="shared" si="62"/>
        <v>42345</v>
      </c>
      <c r="F778" s="16">
        <f>Время[[#This Row],[ПоНеделям]]+6</f>
        <v>42351</v>
      </c>
      <c r="G778" s="16">
        <f>Время[[#This Row],[ПоНеделям]]+7</f>
        <v>42352</v>
      </c>
      <c r="H778" s="16" t="str">
        <f>TEXT(DAY(Время[[#This Row],[ПоНеделям]]), "00")&amp;"-"&amp;TEXT(Время[[#This Row],[ПоНеделямПлюс]], "ДД.ММ.ГГГГ")</f>
        <v>07-13.12.2015</v>
      </c>
      <c r="I778" s="16">
        <f>Время[[#This Row],[ПоНеделям]]-6</f>
        <v>42339</v>
      </c>
    </row>
    <row r="779" spans="1:9" x14ac:dyDescent="0.25">
      <c r="A779" s="16">
        <v>42347</v>
      </c>
      <c r="B779" s="2">
        <f t="shared" si="65"/>
        <v>2015</v>
      </c>
      <c r="C779" s="2">
        <f t="shared" si="63"/>
        <v>12</v>
      </c>
      <c r="D779" s="2">
        <f t="shared" si="64"/>
        <v>4</v>
      </c>
      <c r="E779" s="16">
        <f t="shared" si="62"/>
        <v>42345</v>
      </c>
      <c r="F779" s="16">
        <f>Время[[#This Row],[ПоНеделям]]+6</f>
        <v>42351</v>
      </c>
      <c r="G779" s="16">
        <f>Время[[#This Row],[ПоНеделям]]+7</f>
        <v>42352</v>
      </c>
      <c r="H779" s="16" t="str">
        <f>TEXT(DAY(Время[[#This Row],[ПоНеделям]]), "00")&amp;"-"&amp;TEXT(Время[[#This Row],[ПоНеделямПлюс]], "ДД.ММ.ГГГГ")</f>
        <v>07-13.12.2015</v>
      </c>
      <c r="I779" s="16">
        <f>Время[[#This Row],[ПоНеделям]]-6</f>
        <v>42339</v>
      </c>
    </row>
    <row r="780" spans="1:9" x14ac:dyDescent="0.25">
      <c r="A780" s="16">
        <v>42348</v>
      </c>
      <c r="B780" s="2">
        <f t="shared" si="65"/>
        <v>2015</v>
      </c>
      <c r="C780" s="2">
        <f t="shared" si="63"/>
        <v>12</v>
      </c>
      <c r="D780" s="2">
        <f t="shared" si="64"/>
        <v>5</v>
      </c>
      <c r="E780" s="16">
        <f t="shared" si="62"/>
        <v>42345</v>
      </c>
      <c r="F780" s="16">
        <f>Время[[#This Row],[ПоНеделям]]+6</f>
        <v>42351</v>
      </c>
      <c r="G780" s="16">
        <f>Время[[#This Row],[ПоНеделям]]+7</f>
        <v>42352</v>
      </c>
      <c r="H780" s="16" t="str">
        <f>TEXT(DAY(Время[[#This Row],[ПоНеделям]]), "00")&amp;"-"&amp;TEXT(Время[[#This Row],[ПоНеделямПлюс]], "ДД.ММ.ГГГГ")</f>
        <v>07-13.12.2015</v>
      </c>
      <c r="I780" s="16">
        <f>Время[[#This Row],[ПоНеделям]]-6</f>
        <v>42339</v>
      </c>
    </row>
    <row r="781" spans="1:9" x14ac:dyDescent="0.25">
      <c r="A781" s="16">
        <v>42349</v>
      </c>
      <c r="B781" s="2">
        <f t="shared" si="65"/>
        <v>2015</v>
      </c>
      <c r="C781" s="2">
        <f t="shared" si="63"/>
        <v>12</v>
      </c>
      <c r="D781" s="2">
        <f t="shared" si="64"/>
        <v>6</v>
      </c>
      <c r="E781" s="16">
        <f t="shared" si="62"/>
        <v>42345</v>
      </c>
      <c r="F781" s="16">
        <f>Время[[#This Row],[ПоНеделям]]+6</f>
        <v>42351</v>
      </c>
      <c r="G781" s="16">
        <f>Время[[#This Row],[ПоНеделям]]+7</f>
        <v>42352</v>
      </c>
      <c r="H781" s="16" t="str">
        <f>TEXT(DAY(Время[[#This Row],[ПоНеделям]]), "00")&amp;"-"&amp;TEXT(Время[[#This Row],[ПоНеделямПлюс]], "ДД.ММ.ГГГГ")</f>
        <v>07-13.12.2015</v>
      </c>
      <c r="I781" s="16">
        <f>Время[[#This Row],[ПоНеделям]]-6</f>
        <v>42339</v>
      </c>
    </row>
    <row r="782" spans="1:9" x14ac:dyDescent="0.25">
      <c r="A782" s="16">
        <v>42350</v>
      </c>
      <c r="B782" s="2">
        <f t="shared" si="65"/>
        <v>2015</v>
      </c>
      <c r="C782" s="2">
        <f t="shared" si="63"/>
        <v>12</v>
      </c>
      <c r="D782" s="2">
        <f t="shared" si="64"/>
        <v>7</v>
      </c>
      <c r="E782" s="16">
        <f t="shared" si="62"/>
        <v>42345</v>
      </c>
      <c r="F782" s="16">
        <f>Время[[#This Row],[ПоНеделям]]+6</f>
        <v>42351</v>
      </c>
      <c r="G782" s="16">
        <f>Время[[#This Row],[ПоНеделям]]+7</f>
        <v>42352</v>
      </c>
      <c r="H782" s="16" t="str">
        <f>TEXT(DAY(Время[[#This Row],[ПоНеделям]]), "00")&amp;"-"&amp;TEXT(Время[[#This Row],[ПоНеделямПлюс]], "ДД.ММ.ГГГГ")</f>
        <v>07-13.12.2015</v>
      </c>
      <c r="I782" s="16">
        <f>Время[[#This Row],[ПоНеделям]]-6</f>
        <v>42339</v>
      </c>
    </row>
    <row r="783" spans="1:9" x14ac:dyDescent="0.25">
      <c r="A783" s="16">
        <v>42351</v>
      </c>
      <c r="B783" s="2">
        <f t="shared" si="65"/>
        <v>2015</v>
      </c>
      <c r="C783" s="2">
        <f t="shared" si="63"/>
        <v>12</v>
      </c>
      <c r="D783" s="2">
        <f t="shared" si="64"/>
        <v>1</v>
      </c>
      <c r="E783" s="16">
        <f t="shared" si="62"/>
        <v>42345</v>
      </c>
      <c r="F783" s="16">
        <f>Время[[#This Row],[ПоНеделям]]+6</f>
        <v>42351</v>
      </c>
      <c r="G783" s="16">
        <f>Время[[#This Row],[ПоНеделям]]+7</f>
        <v>42352</v>
      </c>
      <c r="H783" s="16" t="str">
        <f>TEXT(DAY(Время[[#This Row],[ПоНеделям]]), "00")&amp;"-"&amp;TEXT(Время[[#This Row],[ПоНеделямПлюс]], "ДД.ММ.ГГГГ")</f>
        <v>07-13.12.2015</v>
      </c>
      <c r="I783" s="16">
        <f>Время[[#This Row],[ПоНеделям]]-6</f>
        <v>42339</v>
      </c>
    </row>
    <row r="784" spans="1:9" x14ac:dyDescent="0.25">
      <c r="A784" s="16">
        <v>42352</v>
      </c>
      <c r="B784" s="2">
        <f t="shared" si="65"/>
        <v>2015</v>
      </c>
      <c r="C784" s="2">
        <f t="shared" si="63"/>
        <v>12</v>
      </c>
      <c r="D784" s="2">
        <f t="shared" si="64"/>
        <v>2</v>
      </c>
      <c r="E784" s="16">
        <f t="shared" si="62"/>
        <v>42352</v>
      </c>
      <c r="F784" s="16">
        <f>Время[[#This Row],[ПоНеделям]]+6</f>
        <v>42358</v>
      </c>
      <c r="G784" s="16">
        <f>Время[[#This Row],[ПоНеделям]]+7</f>
        <v>42359</v>
      </c>
      <c r="H784" s="16" t="str">
        <f>TEXT(DAY(Время[[#This Row],[ПоНеделям]]), "00")&amp;"-"&amp;TEXT(Время[[#This Row],[ПоНеделямПлюс]], "ДД.ММ.ГГГГ")</f>
        <v>14-20.12.2015</v>
      </c>
      <c r="I784" s="16">
        <f>Время[[#This Row],[ПоНеделям]]-6</f>
        <v>42346</v>
      </c>
    </row>
    <row r="785" spans="1:9" x14ac:dyDescent="0.25">
      <c r="A785" s="16">
        <v>42353</v>
      </c>
      <c r="B785" s="2">
        <f t="shared" si="65"/>
        <v>2015</v>
      </c>
      <c r="C785" s="2">
        <f t="shared" si="63"/>
        <v>12</v>
      </c>
      <c r="D785" s="2">
        <f t="shared" si="64"/>
        <v>3</v>
      </c>
      <c r="E785" s="16">
        <f t="shared" si="62"/>
        <v>42352</v>
      </c>
      <c r="F785" s="16">
        <f>Время[[#This Row],[ПоНеделям]]+6</f>
        <v>42358</v>
      </c>
      <c r="G785" s="16">
        <f>Время[[#This Row],[ПоНеделям]]+7</f>
        <v>42359</v>
      </c>
      <c r="H785" s="16" t="str">
        <f>TEXT(DAY(Время[[#This Row],[ПоНеделям]]), "00")&amp;"-"&amp;TEXT(Время[[#This Row],[ПоНеделямПлюс]], "ДД.ММ.ГГГГ")</f>
        <v>14-20.12.2015</v>
      </c>
      <c r="I785" s="16">
        <f>Время[[#This Row],[ПоНеделям]]-6</f>
        <v>42346</v>
      </c>
    </row>
    <row r="786" spans="1:9" x14ac:dyDescent="0.25">
      <c r="A786" s="16">
        <v>42354</v>
      </c>
      <c r="B786" s="2">
        <f t="shared" si="65"/>
        <v>2015</v>
      </c>
      <c r="C786" s="2">
        <f t="shared" si="63"/>
        <v>12</v>
      </c>
      <c r="D786" s="2">
        <f t="shared" si="64"/>
        <v>4</v>
      </c>
      <c r="E786" s="16">
        <f t="shared" si="62"/>
        <v>42352</v>
      </c>
      <c r="F786" s="16">
        <f>Время[[#This Row],[ПоНеделям]]+6</f>
        <v>42358</v>
      </c>
      <c r="G786" s="16">
        <f>Время[[#This Row],[ПоНеделям]]+7</f>
        <v>42359</v>
      </c>
      <c r="H786" s="16" t="str">
        <f>TEXT(DAY(Время[[#This Row],[ПоНеделям]]), "00")&amp;"-"&amp;TEXT(Время[[#This Row],[ПоНеделямПлюс]], "ДД.ММ.ГГГГ")</f>
        <v>14-20.12.2015</v>
      </c>
      <c r="I786" s="16">
        <f>Время[[#This Row],[ПоНеделям]]-6</f>
        <v>42346</v>
      </c>
    </row>
    <row r="787" spans="1:9" x14ac:dyDescent="0.25">
      <c r="A787" s="16">
        <v>42355</v>
      </c>
      <c r="B787" s="2">
        <f t="shared" si="65"/>
        <v>2015</v>
      </c>
      <c r="C787" s="2">
        <f t="shared" si="63"/>
        <v>12</v>
      </c>
      <c r="D787" s="2">
        <f t="shared" si="64"/>
        <v>5</v>
      </c>
      <c r="E787" s="16">
        <f t="shared" si="62"/>
        <v>42352</v>
      </c>
      <c r="F787" s="16">
        <f>Время[[#This Row],[ПоНеделям]]+6</f>
        <v>42358</v>
      </c>
      <c r="G787" s="16">
        <f>Время[[#This Row],[ПоНеделям]]+7</f>
        <v>42359</v>
      </c>
      <c r="H787" s="16" t="str">
        <f>TEXT(DAY(Время[[#This Row],[ПоНеделям]]), "00")&amp;"-"&amp;TEXT(Время[[#This Row],[ПоНеделямПлюс]], "ДД.ММ.ГГГГ")</f>
        <v>14-20.12.2015</v>
      </c>
      <c r="I787" s="16">
        <f>Время[[#This Row],[ПоНеделям]]-6</f>
        <v>42346</v>
      </c>
    </row>
    <row r="788" spans="1:9" x14ac:dyDescent="0.25">
      <c r="A788" s="16">
        <v>42356</v>
      </c>
      <c r="B788" s="2">
        <f t="shared" si="65"/>
        <v>2015</v>
      </c>
      <c r="C788" s="2">
        <f t="shared" si="63"/>
        <v>12</v>
      </c>
      <c r="D788" s="2">
        <f t="shared" si="64"/>
        <v>6</v>
      </c>
      <c r="E788" s="16">
        <f t="shared" si="62"/>
        <v>42352</v>
      </c>
      <c r="F788" s="16">
        <f>Время[[#This Row],[ПоНеделям]]+6</f>
        <v>42358</v>
      </c>
      <c r="G788" s="16">
        <f>Время[[#This Row],[ПоНеделям]]+7</f>
        <v>42359</v>
      </c>
      <c r="H788" s="16" t="str">
        <f>TEXT(DAY(Время[[#This Row],[ПоНеделям]]), "00")&amp;"-"&amp;TEXT(Время[[#This Row],[ПоНеделямПлюс]], "ДД.ММ.ГГГГ")</f>
        <v>14-20.12.2015</v>
      </c>
      <c r="I788" s="16">
        <f>Время[[#This Row],[ПоНеделям]]-6</f>
        <v>42346</v>
      </c>
    </row>
    <row r="789" spans="1:9" x14ac:dyDescent="0.25">
      <c r="A789" s="16">
        <v>42357</v>
      </c>
      <c r="B789" s="2">
        <f t="shared" si="65"/>
        <v>2015</v>
      </c>
      <c r="C789" s="2">
        <f t="shared" si="63"/>
        <v>12</v>
      </c>
      <c r="D789" s="2">
        <f t="shared" si="64"/>
        <v>7</v>
      </c>
      <c r="E789" s="16">
        <f t="shared" si="62"/>
        <v>42352</v>
      </c>
      <c r="F789" s="16">
        <f>Время[[#This Row],[ПоНеделям]]+6</f>
        <v>42358</v>
      </c>
      <c r="G789" s="16">
        <f>Время[[#This Row],[ПоНеделям]]+7</f>
        <v>42359</v>
      </c>
      <c r="H789" s="16" t="str">
        <f>TEXT(DAY(Время[[#This Row],[ПоНеделям]]), "00")&amp;"-"&amp;TEXT(Время[[#This Row],[ПоНеделямПлюс]], "ДД.ММ.ГГГГ")</f>
        <v>14-20.12.2015</v>
      </c>
      <c r="I789" s="16">
        <f>Время[[#This Row],[ПоНеделям]]-6</f>
        <v>42346</v>
      </c>
    </row>
    <row r="790" spans="1:9" x14ac:dyDescent="0.25">
      <c r="A790" s="16">
        <v>42358</v>
      </c>
      <c r="B790" s="2">
        <f t="shared" si="65"/>
        <v>2015</v>
      </c>
      <c r="C790" s="2">
        <f t="shared" si="63"/>
        <v>12</v>
      </c>
      <c r="D790" s="2">
        <f t="shared" si="64"/>
        <v>1</v>
      </c>
      <c r="E790" s="16">
        <f t="shared" si="62"/>
        <v>42352</v>
      </c>
      <c r="F790" s="16">
        <f>Время[[#This Row],[ПоНеделям]]+6</f>
        <v>42358</v>
      </c>
      <c r="G790" s="16">
        <f>Время[[#This Row],[ПоНеделям]]+7</f>
        <v>42359</v>
      </c>
      <c r="H790" s="16" t="str">
        <f>TEXT(DAY(Время[[#This Row],[ПоНеделям]]), "00")&amp;"-"&amp;TEXT(Время[[#This Row],[ПоНеделямПлюс]], "ДД.ММ.ГГГГ")</f>
        <v>14-20.12.2015</v>
      </c>
      <c r="I790" s="16">
        <f>Время[[#This Row],[ПоНеделям]]-6</f>
        <v>42346</v>
      </c>
    </row>
    <row r="791" spans="1:9" x14ac:dyDescent="0.25">
      <c r="A791" s="16">
        <v>42359</v>
      </c>
      <c r="B791" s="2">
        <f t="shared" si="65"/>
        <v>2015</v>
      </c>
      <c r="C791" s="2">
        <f t="shared" si="63"/>
        <v>12</v>
      </c>
      <c r="D791" s="2">
        <f t="shared" si="64"/>
        <v>2</v>
      </c>
      <c r="E791" s="16">
        <f t="shared" si="62"/>
        <v>42359</v>
      </c>
      <c r="F791" s="16">
        <f>Время[[#This Row],[ПоНеделям]]+6</f>
        <v>42365</v>
      </c>
      <c r="G791" s="16">
        <f>Время[[#This Row],[ПоНеделям]]+7</f>
        <v>42366</v>
      </c>
      <c r="H791" s="16" t="str">
        <f>TEXT(DAY(Время[[#This Row],[ПоНеделям]]), "00")&amp;"-"&amp;TEXT(Время[[#This Row],[ПоНеделямПлюс]], "ДД.ММ.ГГГГ")</f>
        <v>21-27.12.2015</v>
      </c>
      <c r="I791" s="16">
        <f>Время[[#This Row],[ПоНеделям]]-6</f>
        <v>42353</v>
      </c>
    </row>
    <row r="792" spans="1:9" x14ac:dyDescent="0.25">
      <c r="A792" s="16">
        <v>42360</v>
      </c>
      <c r="B792" s="2">
        <f t="shared" si="65"/>
        <v>2015</v>
      </c>
      <c r="C792" s="2">
        <f t="shared" si="63"/>
        <v>12</v>
      </c>
      <c r="D792" s="2">
        <f t="shared" si="64"/>
        <v>3</v>
      </c>
      <c r="E792" s="16">
        <f t="shared" si="62"/>
        <v>42359</v>
      </c>
      <c r="F792" s="16">
        <f>Время[[#This Row],[ПоНеделям]]+6</f>
        <v>42365</v>
      </c>
      <c r="G792" s="16">
        <f>Время[[#This Row],[ПоНеделям]]+7</f>
        <v>42366</v>
      </c>
      <c r="H792" s="16" t="str">
        <f>TEXT(DAY(Время[[#This Row],[ПоНеделям]]), "00")&amp;"-"&amp;TEXT(Время[[#This Row],[ПоНеделямПлюс]], "ДД.ММ.ГГГГ")</f>
        <v>21-27.12.2015</v>
      </c>
      <c r="I792" s="16">
        <f>Время[[#This Row],[ПоНеделям]]-6</f>
        <v>42353</v>
      </c>
    </row>
    <row r="793" spans="1:9" x14ac:dyDescent="0.25">
      <c r="A793" s="16">
        <v>42361</v>
      </c>
      <c r="B793" s="2">
        <f t="shared" si="65"/>
        <v>2015</v>
      </c>
      <c r="C793" s="2">
        <f t="shared" si="63"/>
        <v>12</v>
      </c>
      <c r="D793" s="2">
        <f t="shared" si="64"/>
        <v>4</v>
      </c>
      <c r="E793" s="16">
        <f t="shared" si="62"/>
        <v>42359</v>
      </c>
      <c r="F793" s="16">
        <f>Время[[#This Row],[ПоНеделям]]+6</f>
        <v>42365</v>
      </c>
      <c r="G793" s="16">
        <f>Время[[#This Row],[ПоНеделям]]+7</f>
        <v>42366</v>
      </c>
      <c r="H793" s="16" t="str">
        <f>TEXT(DAY(Время[[#This Row],[ПоНеделям]]), "00")&amp;"-"&amp;TEXT(Время[[#This Row],[ПоНеделямПлюс]], "ДД.ММ.ГГГГ")</f>
        <v>21-27.12.2015</v>
      </c>
      <c r="I793" s="16">
        <f>Время[[#This Row],[ПоНеделям]]-6</f>
        <v>42353</v>
      </c>
    </row>
    <row r="794" spans="1:9" x14ac:dyDescent="0.25">
      <c r="A794" s="16">
        <v>42362</v>
      </c>
      <c r="B794" s="2">
        <f t="shared" si="65"/>
        <v>2015</v>
      </c>
      <c r="C794" s="2">
        <f t="shared" si="63"/>
        <v>12</v>
      </c>
      <c r="D794" s="2">
        <f t="shared" si="64"/>
        <v>5</v>
      </c>
      <c r="E794" s="16">
        <f t="shared" si="62"/>
        <v>42359</v>
      </c>
      <c r="F794" s="16">
        <f>Время[[#This Row],[ПоНеделям]]+6</f>
        <v>42365</v>
      </c>
      <c r="G794" s="16">
        <f>Время[[#This Row],[ПоНеделям]]+7</f>
        <v>42366</v>
      </c>
      <c r="H794" s="16" t="str">
        <f>TEXT(DAY(Время[[#This Row],[ПоНеделям]]), "00")&amp;"-"&amp;TEXT(Время[[#This Row],[ПоНеделямПлюс]], "ДД.ММ.ГГГГ")</f>
        <v>21-27.12.2015</v>
      </c>
      <c r="I794" s="16">
        <f>Время[[#This Row],[ПоНеделям]]-6</f>
        <v>42353</v>
      </c>
    </row>
    <row r="795" spans="1:9" x14ac:dyDescent="0.25">
      <c r="A795" s="16">
        <v>42363</v>
      </c>
      <c r="B795" s="2">
        <f t="shared" si="65"/>
        <v>2015</v>
      </c>
      <c r="C795" s="2">
        <f t="shared" si="63"/>
        <v>12</v>
      </c>
      <c r="D795" s="2">
        <f t="shared" si="64"/>
        <v>6</v>
      </c>
      <c r="E795" s="16">
        <f t="shared" si="62"/>
        <v>42359</v>
      </c>
      <c r="F795" s="16">
        <f>Время[[#This Row],[ПоНеделям]]+6</f>
        <v>42365</v>
      </c>
      <c r="G795" s="16">
        <f>Время[[#This Row],[ПоНеделям]]+7</f>
        <v>42366</v>
      </c>
      <c r="H795" s="16" t="str">
        <f>TEXT(DAY(Время[[#This Row],[ПоНеделям]]), "00")&amp;"-"&amp;TEXT(Время[[#This Row],[ПоНеделямПлюс]], "ДД.ММ.ГГГГ")</f>
        <v>21-27.12.2015</v>
      </c>
      <c r="I795" s="16">
        <f>Время[[#This Row],[ПоНеделям]]-6</f>
        <v>42353</v>
      </c>
    </row>
    <row r="796" spans="1:9" x14ac:dyDescent="0.25">
      <c r="A796" s="16">
        <v>42364</v>
      </c>
      <c r="B796" s="2">
        <f t="shared" si="65"/>
        <v>2015</v>
      </c>
      <c r="C796" s="2">
        <f t="shared" si="63"/>
        <v>12</v>
      </c>
      <c r="D796" s="2">
        <f t="shared" si="64"/>
        <v>7</v>
      </c>
      <c r="E796" s="16">
        <f t="shared" si="62"/>
        <v>42359</v>
      </c>
      <c r="F796" s="16">
        <f>Время[[#This Row],[ПоНеделям]]+6</f>
        <v>42365</v>
      </c>
      <c r="G796" s="16">
        <f>Время[[#This Row],[ПоНеделям]]+7</f>
        <v>42366</v>
      </c>
      <c r="H796" s="16" t="str">
        <f>TEXT(DAY(Время[[#This Row],[ПоНеделям]]), "00")&amp;"-"&amp;TEXT(Время[[#This Row],[ПоНеделямПлюс]], "ДД.ММ.ГГГГ")</f>
        <v>21-27.12.2015</v>
      </c>
      <c r="I796" s="16">
        <f>Время[[#This Row],[ПоНеделям]]-6</f>
        <v>42353</v>
      </c>
    </row>
    <row r="797" spans="1:9" x14ac:dyDescent="0.25">
      <c r="A797" s="16">
        <v>42365</v>
      </c>
      <c r="B797" s="2">
        <f t="shared" si="65"/>
        <v>2015</v>
      </c>
      <c r="C797" s="2">
        <f t="shared" si="63"/>
        <v>12</v>
      </c>
      <c r="D797" s="2">
        <f t="shared" si="64"/>
        <v>1</v>
      </c>
      <c r="E797" s="16">
        <f t="shared" si="62"/>
        <v>42359</v>
      </c>
      <c r="F797" s="16">
        <f>Время[[#This Row],[ПоНеделям]]+6</f>
        <v>42365</v>
      </c>
      <c r="G797" s="16">
        <f>Время[[#This Row],[ПоНеделям]]+7</f>
        <v>42366</v>
      </c>
      <c r="H797" s="16" t="str">
        <f>TEXT(DAY(Время[[#This Row],[ПоНеделям]]), "00")&amp;"-"&amp;TEXT(Время[[#This Row],[ПоНеделямПлюс]], "ДД.ММ.ГГГГ")</f>
        <v>21-27.12.2015</v>
      </c>
      <c r="I797" s="16">
        <f>Время[[#This Row],[ПоНеделям]]-6</f>
        <v>42353</v>
      </c>
    </row>
    <row r="798" spans="1:9" x14ac:dyDescent="0.25">
      <c r="A798" s="16">
        <v>42366</v>
      </c>
      <c r="B798" s="2">
        <f t="shared" si="65"/>
        <v>2015</v>
      </c>
      <c r="C798" s="2">
        <f t="shared" si="63"/>
        <v>12</v>
      </c>
      <c r="D798" s="2">
        <f t="shared" si="64"/>
        <v>2</v>
      </c>
      <c r="E798" s="16">
        <f t="shared" si="62"/>
        <v>42366</v>
      </c>
      <c r="F798" s="16">
        <f>Время[[#This Row],[ПоНеделям]]+6</f>
        <v>42372</v>
      </c>
      <c r="G798" s="16">
        <f>Время[[#This Row],[ПоНеделям]]+7</f>
        <v>42373</v>
      </c>
      <c r="H798" s="16" t="str">
        <f>TEXT(DAY(Время[[#This Row],[ПоНеделям]]), "00")&amp;"-"&amp;TEXT(Время[[#This Row],[ПоНеделямПлюс]], "ДД.ММ.ГГГГ")</f>
        <v>28-03.01.2016</v>
      </c>
      <c r="I798" s="16">
        <f>Время[[#This Row],[ПоНеделям]]-6</f>
        <v>42360</v>
      </c>
    </row>
    <row r="799" spans="1:9" x14ac:dyDescent="0.25">
      <c r="A799" s="16">
        <v>42367</v>
      </c>
      <c r="B799" s="2">
        <f t="shared" si="65"/>
        <v>2015</v>
      </c>
      <c r="C799" s="2">
        <f t="shared" si="63"/>
        <v>12</v>
      </c>
      <c r="D799" s="2">
        <f t="shared" si="64"/>
        <v>3</v>
      </c>
      <c r="E799" s="16">
        <f t="shared" si="62"/>
        <v>42366</v>
      </c>
      <c r="F799" s="16">
        <f>Время[[#This Row],[ПоНеделям]]+6</f>
        <v>42372</v>
      </c>
      <c r="G799" s="16">
        <f>Время[[#This Row],[ПоНеделям]]+7</f>
        <v>42373</v>
      </c>
      <c r="H799" s="16" t="str">
        <f>TEXT(DAY(Время[[#This Row],[ПоНеделям]]), "00")&amp;"-"&amp;TEXT(Время[[#This Row],[ПоНеделямПлюс]], "ДД.ММ.ГГГГ")</f>
        <v>28-03.01.2016</v>
      </c>
      <c r="I799" s="16">
        <f>Время[[#This Row],[ПоНеделям]]-6</f>
        <v>42360</v>
      </c>
    </row>
    <row r="800" spans="1:9" x14ac:dyDescent="0.25">
      <c r="A800" s="16">
        <v>42368</v>
      </c>
      <c r="B800" s="2">
        <f t="shared" si="65"/>
        <v>2015</v>
      </c>
      <c r="C800" s="2">
        <f t="shared" si="63"/>
        <v>12</v>
      </c>
      <c r="D800" s="2">
        <f t="shared" si="64"/>
        <v>4</v>
      </c>
      <c r="E800" s="16">
        <f t="shared" si="62"/>
        <v>42366</v>
      </c>
      <c r="F800" s="16">
        <f>Время[[#This Row],[ПоНеделям]]+6</f>
        <v>42372</v>
      </c>
      <c r="G800" s="16">
        <f>Время[[#This Row],[ПоНеделям]]+7</f>
        <v>42373</v>
      </c>
      <c r="H800" s="16" t="str">
        <f>TEXT(DAY(Время[[#This Row],[ПоНеделям]]), "00")&amp;"-"&amp;TEXT(Время[[#This Row],[ПоНеделямПлюс]], "ДД.ММ.ГГГГ")</f>
        <v>28-03.01.2016</v>
      </c>
      <c r="I800" s="16">
        <f>Время[[#This Row],[ПоНеделям]]-6</f>
        <v>42360</v>
      </c>
    </row>
    <row r="801" spans="1:9" x14ac:dyDescent="0.25">
      <c r="A801" s="16">
        <v>42369</v>
      </c>
      <c r="B801" s="2">
        <f t="shared" si="65"/>
        <v>2015</v>
      </c>
      <c r="C801" s="2">
        <f t="shared" si="63"/>
        <v>12</v>
      </c>
      <c r="D801" s="2">
        <f t="shared" si="64"/>
        <v>5</v>
      </c>
      <c r="E801" s="16">
        <f t="shared" si="62"/>
        <v>42366</v>
      </c>
      <c r="F801" s="16">
        <f>Время[[#This Row],[ПоНеделям]]+6</f>
        <v>42372</v>
      </c>
      <c r="G801" s="16">
        <f>Время[[#This Row],[ПоНеделям]]+7</f>
        <v>42373</v>
      </c>
      <c r="H801" s="16" t="str">
        <f>TEXT(DAY(Время[[#This Row],[ПоНеделям]]), "00")&amp;"-"&amp;TEXT(Время[[#This Row],[ПоНеделямПлюс]], "ДД.ММ.ГГГГ")</f>
        <v>28-03.01.2016</v>
      </c>
      <c r="I801" s="16">
        <f>Время[[#This Row],[ПоНеделям]]-6</f>
        <v>42360</v>
      </c>
    </row>
    <row r="802" spans="1:9" x14ac:dyDescent="0.25">
      <c r="A802" s="16">
        <v>42370</v>
      </c>
      <c r="B802" s="2">
        <f t="shared" si="65"/>
        <v>2016</v>
      </c>
      <c r="C802" s="2">
        <f t="shared" si="63"/>
        <v>1</v>
      </c>
      <c r="D802" s="2">
        <f t="shared" si="64"/>
        <v>6</v>
      </c>
      <c r="E802" s="16">
        <f t="shared" si="62"/>
        <v>42366</v>
      </c>
      <c r="F802" s="16">
        <f>Время[[#This Row],[ПоНеделям]]+6</f>
        <v>42372</v>
      </c>
      <c r="G802" s="16">
        <f>Время[[#This Row],[ПоНеделям]]+7</f>
        <v>42373</v>
      </c>
      <c r="H802" s="16" t="str">
        <f>TEXT(DAY(Время[[#This Row],[ПоНеделям]]), "00")&amp;"-"&amp;TEXT(Время[[#This Row],[ПоНеделямПлюс]], "ДД.ММ.ГГГГ")</f>
        <v>28-03.01.2016</v>
      </c>
      <c r="I802" s="16">
        <f>Время[[#This Row],[ПоНеделям]]-6</f>
        <v>42360</v>
      </c>
    </row>
    <row r="803" spans="1:9" x14ac:dyDescent="0.25">
      <c r="A803" s="16">
        <v>42371</v>
      </c>
      <c r="B803" s="2">
        <f t="shared" si="65"/>
        <v>2016</v>
      </c>
      <c r="C803" s="2">
        <f t="shared" si="63"/>
        <v>1</v>
      </c>
      <c r="D803" s="2">
        <f t="shared" si="64"/>
        <v>7</v>
      </c>
      <c r="E803" s="16">
        <f t="shared" si="62"/>
        <v>42366</v>
      </c>
      <c r="F803" s="16">
        <f>Время[[#This Row],[ПоНеделям]]+6</f>
        <v>42372</v>
      </c>
      <c r="G803" s="16">
        <f>Время[[#This Row],[ПоНеделям]]+7</f>
        <v>42373</v>
      </c>
      <c r="H803" s="16" t="str">
        <f>TEXT(DAY(Время[[#This Row],[ПоНеделям]]), "00")&amp;"-"&amp;TEXT(Время[[#This Row],[ПоНеделямПлюс]], "ДД.ММ.ГГГГ")</f>
        <v>28-03.01.2016</v>
      </c>
      <c r="I803" s="16">
        <f>Время[[#This Row],[ПоНеделям]]-6</f>
        <v>42360</v>
      </c>
    </row>
    <row r="804" spans="1:9" x14ac:dyDescent="0.25">
      <c r="A804" s="16">
        <v>42372</v>
      </c>
      <c r="B804" s="2">
        <f t="shared" si="65"/>
        <v>2016</v>
      </c>
      <c r="C804" s="2">
        <f t="shared" si="63"/>
        <v>1</v>
      </c>
      <c r="D804" s="2">
        <f t="shared" si="64"/>
        <v>1</v>
      </c>
      <c r="E804" s="16">
        <f t="shared" si="62"/>
        <v>42366</v>
      </c>
      <c r="F804" s="16">
        <f>Время[[#This Row],[ПоНеделям]]+6</f>
        <v>42372</v>
      </c>
      <c r="G804" s="16">
        <f>Время[[#This Row],[ПоНеделям]]+7</f>
        <v>42373</v>
      </c>
      <c r="H804" s="16" t="str">
        <f>TEXT(DAY(Время[[#This Row],[ПоНеделям]]), "00")&amp;"-"&amp;TEXT(Время[[#This Row],[ПоНеделямПлюс]], "ДД.ММ.ГГГГ")</f>
        <v>28-03.01.2016</v>
      </c>
      <c r="I804" s="16">
        <f>Время[[#This Row],[ПоНеделям]]-6</f>
        <v>42360</v>
      </c>
    </row>
    <row r="805" spans="1:9" x14ac:dyDescent="0.25">
      <c r="A805" s="16">
        <v>42373</v>
      </c>
      <c r="B805" s="2">
        <f t="shared" si="65"/>
        <v>2016</v>
      </c>
      <c r="C805" s="2">
        <f t="shared" si="63"/>
        <v>1</v>
      </c>
      <c r="D805" s="2">
        <f t="shared" si="64"/>
        <v>2</v>
      </c>
      <c r="E805" s="16">
        <f t="shared" si="62"/>
        <v>42373</v>
      </c>
      <c r="F805" s="16">
        <f>Время[[#This Row],[ПоНеделям]]+6</f>
        <v>42379</v>
      </c>
      <c r="G805" s="16">
        <f>Время[[#This Row],[ПоНеделям]]+7</f>
        <v>42380</v>
      </c>
      <c r="H805" s="16" t="str">
        <f>TEXT(DAY(Время[[#This Row],[ПоНеделям]]), "00")&amp;"-"&amp;TEXT(Время[[#This Row],[ПоНеделямПлюс]], "ДД.ММ.ГГГГ")</f>
        <v>04-10.01.2016</v>
      </c>
      <c r="I805" s="16">
        <f>Время[[#This Row],[ПоНеделям]]-6</f>
        <v>42367</v>
      </c>
    </row>
    <row r="806" spans="1:9" x14ac:dyDescent="0.25">
      <c r="A806" s="16">
        <v>42374</v>
      </c>
      <c r="B806" s="2">
        <f t="shared" si="65"/>
        <v>2016</v>
      </c>
      <c r="C806" s="2">
        <f t="shared" si="63"/>
        <v>1</v>
      </c>
      <c r="D806" s="2">
        <f t="shared" si="64"/>
        <v>3</v>
      </c>
      <c r="E806" s="16">
        <f t="shared" si="62"/>
        <v>42373</v>
      </c>
      <c r="F806" s="16">
        <f>Время[[#This Row],[ПоНеделям]]+6</f>
        <v>42379</v>
      </c>
      <c r="G806" s="16">
        <f>Время[[#This Row],[ПоНеделям]]+7</f>
        <v>42380</v>
      </c>
      <c r="H806" s="16" t="str">
        <f>TEXT(DAY(Время[[#This Row],[ПоНеделям]]), "00")&amp;"-"&amp;TEXT(Время[[#This Row],[ПоНеделямПлюс]], "ДД.ММ.ГГГГ")</f>
        <v>04-10.01.2016</v>
      </c>
      <c r="I806" s="16">
        <f>Время[[#This Row],[ПоНеделям]]-6</f>
        <v>42367</v>
      </c>
    </row>
    <row r="807" spans="1:9" x14ac:dyDescent="0.25">
      <c r="A807" s="16">
        <v>42375</v>
      </c>
      <c r="B807" s="2">
        <f t="shared" si="65"/>
        <v>2016</v>
      </c>
      <c r="C807" s="2">
        <f t="shared" si="63"/>
        <v>1</v>
      </c>
      <c r="D807" s="2">
        <f t="shared" si="64"/>
        <v>4</v>
      </c>
      <c r="E807" s="16">
        <f t="shared" si="62"/>
        <v>42373</v>
      </c>
      <c r="F807" s="16">
        <f>Время[[#This Row],[ПоНеделям]]+6</f>
        <v>42379</v>
      </c>
      <c r="G807" s="16">
        <f>Время[[#This Row],[ПоНеделям]]+7</f>
        <v>42380</v>
      </c>
      <c r="H807" s="16" t="str">
        <f>TEXT(DAY(Время[[#This Row],[ПоНеделям]]), "00")&amp;"-"&amp;TEXT(Время[[#This Row],[ПоНеделямПлюс]], "ДД.ММ.ГГГГ")</f>
        <v>04-10.01.2016</v>
      </c>
      <c r="I807" s="16">
        <f>Время[[#This Row],[ПоНеделям]]-6</f>
        <v>42367</v>
      </c>
    </row>
    <row r="808" spans="1:9" x14ac:dyDescent="0.25">
      <c r="A808" s="16">
        <v>42376</v>
      </c>
      <c r="B808" s="2">
        <f t="shared" si="65"/>
        <v>2016</v>
      </c>
      <c r="C808" s="2">
        <f t="shared" si="63"/>
        <v>1</v>
      </c>
      <c r="D808" s="2">
        <f t="shared" si="64"/>
        <v>5</v>
      </c>
      <c r="E808" s="16">
        <f t="shared" si="62"/>
        <v>42373</v>
      </c>
      <c r="F808" s="16">
        <f>Время[[#This Row],[ПоНеделям]]+6</f>
        <v>42379</v>
      </c>
      <c r="G808" s="16">
        <f>Время[[#This Row],[ПоНеделям]]+7</f>
        <v>42380</v>
      </c>
      <c r="H808" s="16" t="str">
        <f>TEXT(DAY(Время[[#This Row],[ПоНеделям]]), "00")&amp;"-"&amp;TEXT(Время[[#This Row],[ПоНеделямПлюс]], "ДД.ММ.ГГГГ")</f>
        <v>04-10.01.2016</v>
      </c>
      <c r="I808" s="16">
        <f>Время[[#This Row],[ПоНеделям]]-6</f>
        <v>42367</v>
      </c>
    </row>
    <row r="809" spans="1:9" x14ac:dyDescent="0.25">
      <c r="A809" s="16">
        <v>42377</v>
      </c>
      <c r="B809" s="2">
        <f t="shared" si="65"/>
        <v>2016</v>
      </c>
      <c r="C809" s="2">
        <f t="shared" si="63"/>
        <v>1</v>
      </c>
      <c r="D809" s="2">
        <f t="shared" si="64"/>
        <v>6</v>
      </c>
      <c r="E809" s="16">
        <f t="shared" si="62"/>
        <v>42373</v>
      </c>
      <c r="F809" s="16">
        <f>Время[[#This Row],[ПоНеделям]]+6</f>
        <v>42379</v>
      </c>
      <c r="G809" s="16">
        <f>Время[[#This Row],[ПоНеделям]]+7</f>
        <v>42380</v>
      </c>
      <c r="H809" s="16" t="str">
        <f>TEXT(DAY(Время[[#This Row],[ПоНеделям]]), "00")&amp;"-"&amp;TEXT(Время[[#This Row],[ПоНеделямПлюс]], "ДД.ММ.ГГГГ")</f>
        <v>04-10.01.2016</v>
      </c>
      <c r="I809" s="16">
        <f>Время[[#This Row],[ПоНеделям]]-6</f>
        <v>42367</v>
      </c>
    </row>
    <row r="810" spans="1:9" x14ac:dyDescent="0.25">
      <c r="A810" s="16">
        <v>42378</v>
      </c>
      <c r="B810" s="2">
        <f t="shared" si="65"/>
        <v>2016</v>
      </c>
      <c r="C810" s="2">
        <f t="shared" si="63"/>
        <v>1</v>
      </c>
      <c r="D810" s="2">
        <f t="shared" si="64"/>
        <v>7</v>
      </c>
      <c r="E810" s="16">
        <f t="shared" si="62"/>
        <v>42373</v>
      </c>
      <c r="F810" s="16">
        <f>Время[[#This Row],[ПоНеделям]]+6</f>
        <v>42379</v>
      </c>
      <c r="G810" s="16">
        <f>Время[[#This Row],[ПоНеделям]]+7</f>
        <v>42380</v>
      </c>
      <c r="H810" s="16" t="str">
        <f>TEXT(DAY(Время[[#This Row],[ПоНеделям]]), "00")&amp;"-"&amp;TEXT(Время[[#This Row],[ПоНеделямПлюс]], "ДД.ММ.ГГГГ")</f>
        <v>04-10.01.2016</v>
      </c>
      <c r="I810" s="16">
        <f>Время[[#This Row],[ПоНеделям]]-6</f>
        <v>42367</v>
      </c>
    </row>
    <row r="811" spans="1:9" x14ac:dyDescent="0.25">
      <c r="A811" s="16">
        <v>42379</v>
      </c>
      <c r="B811" s="2">
        <f t="shared" si="65"/>
        <v>2016</v>
      </c>
      <c r="C811" s="2">
        <f t="shared" si="63"/>
        <v>1</v>
      </c>
      <c r="D811" s="2">
        <f t="shared" si="64"/>
        <v>1</v>
      </c>
      <c r="E811" s="16">
        <f t="shared" si="62"/>
        <v>42373</v>
      </c>
      <c r="F811" s="16">
        <f>Время[[#This Row],[ПоНеделям]]+6</f>
        <v>42379</v>
      </c>
      <c r="G811" s="16">
        <f>Время[[#This Row],[ПоНеделям]]+7</f>
        <v>42380</v>
      </c>
      <c r="H811" s="16" t="str">
        <f>TEXT(DAY(Время[[#This Row],[ПоНеделям]]), "00")&amp;"-"&amp;TEXT(Время[[#This Row],[ПоНеделямПлюс]], "ДД.ММ.ГГГГ")</f>
        <v>04-10.01.2016</v>
      </c>
      <c r="I811" s="16">
        <f>Время[[#This Row],[ПоНеделям]]-6</f>
        <v>42367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6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8.xml"/></Relationships>
</file>

<file path=customXml/_rels/item6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9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7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0.xml"/></Relationships>
</file>

<file path=customXml/_rels/item7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1.xml"/></Relationships>
</file>

<file path=customXml/_rels/item7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2.xml"/></Relationships>
</file>

<file path=customXml/_rels/item7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3.xml"/></Relationships>
</file>

<file path=customXml/_rels/item7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4.xml"/></Relationships>
</file>

<file path=customXml/_rels/item7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5.xml"/></Relationships>
</file>

<file path=customXml/_rels/item7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6.xml"/></Relationships>
</file>

<file path=customXml/_rels/item7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7.xml"/></Relationships>
</file>

<file path=customXml/_rels/item7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8.xml"/></Relationships>
</file>

<file path=customXml/_rels/item7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9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8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0.xml"/></Relationships>
</file>

<file path=customXml/_rels/item8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1.xml"/></Relationships>
</file>

<file path=customXml/_rels/item8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2.xml"/></Relationships>
</file>

<file path=customXml/_rels/item8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3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O p p o r t u n i t y S e t _ d 7 b 6 9 e 8 e - 8 b 4 8 - 4 a f e - a 7 c 2 - 1 e e b b 9 6 c f a f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 M o d i f i e d O n < / s t r i n g > < / k e y > < v a l u e > < i n t > 1 1 0 < / i n t > < / v a l u e > < / i t e m > < i t e m > < k e y > < s t r i n g > O p p o r t u n i t y I d < / s t r i n g > < / k e y > < v a l u e > < i n t > 1 2 4 < / i n t > < / v a l u e > < / i t e m > < i t e m > < k e y > < s t r i n g > A c c o u n t I d . I d < / s t r i n g > < / k e y > < v a l u e > < i n t > 1 1 4 < / i n t > < / v a l u e > < / i t e m > < i t e m > < k e y > < s t r i n g > A c c o u n t I d . N a m e < / s t r i n g > < / k e y > < v a l u e > < i n t > 1 3 9 < / i n t > < / v a l u e > < / i t e m > < i t e m > < k e y > < s t r i n g > B u d g e t A m o u n t . V a l u e < / s t r i n g > < / k e y > < v a l u e > < i n t > 1 6 8 < / i n t > < / v a l u e > < / i t e m > < i t e m > < k e y > < s t r i n g > ;0=>20O0B0025@H5=8O< / s t r i n g > < / k e y > < v a l u e > < i n t > 1 6 0 < / i n t > < / v a l u e > < / i t e m > < i t e m > < k e y > < s t r i n g > ?8A0=85< / s t r i n g > < / k e y > < v a l u e > < i n t > 1 7 6 < / i n t > < / v a l u e > < / i t e m > < i t e m > < k e y > < s t r i n g > I s R e v e n u e S y s t e m C a l c u l a t e d < / s t r i n g > < / k e y > < v a l u e > < i n t > 2 1 1 < / i n t > < / v a l u e > < / i t e m > < i t e m > < k e y > < s t r i n g > B25BAB25==K9< / s t r i n g > < / k e y > < v a l u e > < i n t > 1 3 1 < / i n t > < / v a l u e > < / i t e m > < i t e m > < k e y > < s t r i n g > n e w _ c l d a t e < / s t r i n g > < / k e y > < v a l u e > < i n t > 1 0 8 < / i n t > < / v a l u e > < / i t e m > < i t e m > < k e y > < s t r i n g > n e w _ s o s t v z d . V a l u e < / s t r i n g > < / k e y > < v a l u e > < i n t > 1 5 4 < / i n t > < / v a l u e > < / i t e m > < i t e m > < k e y > < s t r i n g > n e w _ s u m m a r . V a l u e < / s t r i n g > < / k e y > < v a l u e > < i n t > 1 5 6 < / i n t > < / v a l u e > < / i t e m > < i t e m > < k e y > < s t r i n g > n e w _ z a k s t o i m . V a l u e < / s t r i n g > < / k e y > < v a l u e > < i n t > 1 6 3 < / i n t > < / v a l u e > < / i t e m > < i t e m > < k e y > < s t r i n g > O w n e r I d . I d < / s t r i n g > < / k e y > < v a l u e > < i n t > 1 0 6 < / i n t > < / v a l u e > < / i t e m > < i t e m > < k e y > < s t r i n g > >=B@035=B< / s t r i n g > < / k e y > < v a l u e > < i n t > 1 8 0 < / i n t > < / v a l u e > < / i t e m > < i t e m > < k e y > < s t r i n g > P a r e n t A c c o u n t I d . I d < / s t r i n g > < / k e y > < v a l u e > < i n t > 1 5 5 < / i n t > < / v a l u e > < / i t e m > < i t e m > < k e y > < s t r i n g > S t a t e C o d e . V a l u e < / s t r i n g > < / k e y > < v a l u e > < i n t > 1 3 8 < / i n t > < / v a l u e > < / i t e m > < i t e m > < k e y > < s t r i n g > S t a t u s C o d e . V a l u e < / s t r i n g > < / k e y > < v a l u e > < i n t > 1 4 4 < / i n t > < / v a l u e > < / i t e m > < i t e m > < k e y > < s t r i n g > T o t a l A m o u n t . V a l u e < / s t r i n g > < / k e y > < v a l u e > < i n t > 1 5 4 < / i n t > < / v a l u e > < / i t e m > < i t e m > < k e y > < s t r i n g > T o t a l D i s c o u n t A m o u n t . V a l u e < / s t r i n g > < / k e y > < v a l u e > < i n t > 2 0 8 < / i n t > < / v a l u e > < / i t e m > < i t e m > < k e y > < s t r i n g > w z _ c u s t o m e r o r d e r i d < / s t r i n g > < / k e y > < v a l u e > < i n t > 1 6 4 < / i n t > < / v a l u e > < / i t e m > < i t e m > < k e y > < s t r i n g > w z _ p r o d u c t s a n d s e r v i c e s . V a l u e < / s t r i n g > < / k e y > < v a l u e > < i n t > 2 2 5 < / i n t > < / v a l u e > < / i t e m > < i t e m > < k e y > < s t r i n g > 5@>OB=>ABL< / s t r i n g > < / k e y > < v a l u e > < i n t > 1 3 8 < / i n t > < / v a l u e > < / i t e m > < / C o l u m n W i d t h s > < C o l u m n D i s p l a y I n d e x > < i t e m > < k e y > < s t r i n g > M o d i f i e d O n < / s t r i n g > < / k e y > < v a l u e > < i n t > 0 < / i n t > < / v a l u e > < / i t e m > < i t e m > < k e y > < s t r i n g > O p p o r t u n i t y I d < / s t r i n g > < / k e y > < v a l u e > < i n t > 1 < / i n t > < / v a l u e > < / i t e m > < i t e m > < k e y > < s t r i n g > A c c o u n t I d . I d < / s t r i n g > < / k e y > < v a l u e > < i n t > 2 < / i n t > < / v a l u e > < / i t e m > < i t e m > < k e y > < s t r i n g > A c c o u n t I d . N a m e < / s t r i n g > < / k e y > < v a l u e > < i n t > 3 < / i n t > < / v a l u e > < / i t e m > < i t e m > < k e y > < s t r i n g > B u d g e t A m o u n t . V a l u e < / s t r i n g > < / k e y > < v a l u e > < i n t > 4 < / i n t > < / v a l u e > < / i t e m > < i t e m > < k e y > < s t r i n g > ;0=>20O0B0025@H5=8O< / s t r i n g > < / k e y > < v a l u e > < i n t > 6 < / i n t > < / v a l u e > < / i t e m > < i t e m > < k e y > < s t r i n g > ?8A0=85< / s t r i n g > < / k e y > < v a l u e > < i n t > 8 < / i n t > < / v a l u e > < / i t e m > < i t e m > < k e y > < s t r i n g > I s R e v e n u e S y s t e m C a l c u l a t e d < / s t r i n g > < / k e y > < v a l u e > < i n t > 7 < / i n t > < / v a l u e > < / i t e m > < i t e m > < k e y > < s t r i n g > B25BAB25==K9< / s t r i n g > < / k e y > < v a l u e > < i n t > 1 4 < / i n t > < / v a l u e > < / i t e m > < i t e m > < k e y > < s t r i n g > n e w _ c l d a t e < / s t r i n g > < / k e y > < v a l u e > < i n t > 9 < / i n t > < / v a l u e > < / i t e m > < i t e m > < k e y > < s t r i n g > n e w _ s o s t v z d . V a l u e < / s t r i n g > < / k e y > < v a l u e > < i n t > 1 0 < / i n t > < / v a l u e > < / i t e m > < i t e m > < k e y > < s t r i n g > n e w _ s u m m a r . V a l u e < / s t r i n g > < / k e y > < v a l u e > < i n t > 1 1 < / i n t > < / v a l u e > < / i t e m > < i t e m > < k e y > < s t r i n g > n e w _ z a k s t o i m . V a l u e < / s t r i n g > < / k e y > < v a l u e > < i n t > 1 2 < / i n t > < / v a l u e > < / i t e m > < i t e m > < k e y > < s t r i n g > O w n e r I d . I d < / s t r i n g > < / k e y > < v a l u e > < i n t > 1 3 < / i n t > < / v a l u e > < / i t e m > < i t e m > < k e y > < s t r i n g > >=B@035=B< / s t r i n g > < / k e y > < v a l u e > < i n t > 1 6 < / i n t > < / v a l u e > < / i t e m > < i t e m > < k e y > < s t r i n g > P a r e n t A c c o u n t I d . I d < / s t r i n g > < / k e y > < v a l u e > < i n t > 1 5 < / i n t > < / v a l u e > < / i t e m > < i t e m > < k e y > < s t r i n g > S t a t e C o d e . V a l u e < / s t r i n g > < / k e y > < v a l u e > < i n t > 1 7 < / i n t > < / v a l u e > < / i t e m > < i t e m > < k e y > < s t r i n g > S t a t u s C o d e . V a l u e < / s t r i n g > < / k e y > < v a l u e > < i n t > 1 8 < / i n t > < / v a l u e > < / i t e m > < i t e m > < k e y > < s t r i n g > T o t a l A m o u n t . V a l u e < / s t r i n g > < / k e y > < v a l u e > < i n t > 1 9 < / i n t > < / v a l u e > < / i t e m > < i t e m > < k e y > < s t r i n g > T o t a l D i s c o u n t A m o u n t . V a l u e < / s t r i n g > < / k e y > < v a l u e > < i n t > 2 0 < / i n t > < / v a l u e > < / i t e m > < i t e m > < k e y > < s t r i n g > w z _ c u s t o m e r o r d e r i d < / s t r i n g > < / k e y > < v a l u e > < i n t > 2 1 < / i n t > < / v a l u e > < / i t e m > < i t e m > < k e y > < s t r i n g > w z _ p r o d u c t s a n d s e r v i c e s . V a l u e < / s t r i n g > < / k e y > < v a l u e > < i n t > 2 2 < / i n t > < / v a l u e > < / i t e m > < i t e m > < k e y > < s t r i n g > 5@>OB=>ABL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2 5 7 c c 4 2 a - 0 8 f 2 - 4 c 5 b - b 0 4 9 - e 7 7 e c 8 0 9 3 1 3 6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 KG8A;O5<>5  ?>;5  1 < / M e a s u r e N a m e > < D i s p l a y N a m e > KG8A;O5<>5  ?>;5 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 8AB2 < / S l i c e r S h e e t N a m e > < S A H o s t H a s h > 1 6 0 4 2 2 7 2 4 8 < / S A H o s t H a s h > < G e m i n i F i e l d L i s t V i s i b l e > T r u e < / G e m i n i F i e l d L i s t V i s i b l e > < / S e t t i n g s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3 9 7 a 6 3 d - 0 3 6 7 - 4 7 9 3 - 8 6 5 4 - 9 e 8 e 1 f b d 8 e 7 f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 0==K5  87  C R M   < / S l i c e r S h e e t N a m e > < S A H o s t H a s h > 7 7 3 2 7 2 2 4 2 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3 f e 3 6 9 3 d - 1 1 b e - 4 c d 7 - 8 9 7 b - 3 4 6 3 2 7 c 3 e 1 e 5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 8AB3 < / S l i c e r S h e e t N a m e > < S A H o s t H a s h > 2 0 2 1 4 0 1 8 0 3 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9 e 8 e 1 d 3 - c 6 6 d - 4 e 7 8 - 8 9 e b - 5 4 3 2 5 c e 0 f 4 5 1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 5 1 5 6 1 8 3 9 5 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y s t e m U s e r S e t _ b f a 9 8 f 4 5 - 3 3 9 b - 4 a c 1 - a 8 2 0 - 0 b 6 3 8 e 1 5 0 8 2 3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S y s t e m U s e r I d & l t ; / s t r i n g & g t ; & l t ; / k e y & g t ; & l t ; v a l u e & g t ; & l t ; i n t & g t ; 1 2 1 & l t ; / i n t & g t ; & l t ; / v a l u e & g t ; & l t ; / i t e m & g t ; & l t ; i t e m & g t ; & l t ; k e y & g t ; & l t ; s t r i n g & g t ; L a s t N a m e & l t ; / s t r i n g & g t ; & l t ; / k e y & g t ; & l t ; v a l u e & g t ; & l t ; i n t & g t ; 9 7 & l t ; / i n t & g t ; & l t ; / v a l u e & g t ; & l t ; / i t e m & g t ; & l t ; i t e m & g t ; & l t ; k e y & g t ; & l t ; s t r i n g & g t ; F i r s t N a m e & l t ; / s t r i n g & g t ; & l t ; / k e y & g t ; & l t ; v a l u e & g t ; & l t ; i n t & g t ; 1 0 0 & l t ; / i n t & g t ; & l t ; / v a l u e & g t ; & l t ; / i t e m & g t ; & l t ; i t e m & g t ; & l t ; k e y & g t ; & l t ; s t r i n g & g t ; 5=5465@& l t ; / s t r i n g & g t ; & l t ; / k e y & g t ; & l t ; v a l u e & g t ; & l t ; i n t & g t ; 1 7 3 & l t ; / i n t & g t ; & l t ; / v a l u e & g t ; & l t ; / i t e m & g t ; & l t ; i t e m & g t ; & l t ; k e y & g t ; & l t ; s t r i n g & g t ; F u l l N a m e 2 & l t ; / s t r i n g & g t ; & l t ; / k e y & g t ; & l t ; v a l u e & g t ; & l t ; i n t & g t ; 1 8 8 & l t ; / i n t & g t ; & l t ; / v a l u e & g t ; & l t ; / i t e m & g t ; & l t ; i t e m & g t ; & l t ; k e y & g t ; & l t ; s t r i n g & g t ; && l t ; / s t r i n g & g t ; & l t ; / k e y & g t ; & l t ; v a l u e & g t ; & l t ; i n t & g t ; 1 8 8 & l t ; / i n t & g t ; & l t ; / v a l u e & g t ; & l t ; / i t e m & g t ; & l t ; i t e m & g t ; & l t ; k e y & g t ; & l t ; s t r i n g & g t ; >4@0745;5=85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S y s t e m U s e r I d & l t ; / s t r i n g & g t ; & l t ; / k e y & g t ; & l t ; v a l u e & g t ; & l t ; i n t & g t ; 0 & l t ; / i n t & g t ; & l t ; / v a l u e & g t ; & l t ; / i t e m & g t ; & l t ; i t e m & g t ; & l t ; k e y & g t ; & l t ; s t r i n g & g t ; L a s t N a m e & l t ; / s t r i n g & g t ; & l t ; / k e y & g t ; & l t ; v a l u e & g t ; & l t ; i n t & g t ; 1 & l t ; / i n t & g t ; & l t ; / v a l u e & g t ; & l t ; / i t e m & g t ; & l t ; i t e m & g t ; & l t ; k e y & g t ; & l t ; s t r i n g & g t ; F i r s t N a m e & l t ; / s t r i n g & g t ; & l t ; / k e y & g t ; & l t ; v a l u e & g t ; & l t ; i n t & g t ; 2 & l t ; / i n t & g t ; & l t ; / v a l u e & g t ; & l t ; / i t e m & g t ; & l t ; i t e m & g t ; & l t ; k e y & g t ; & l t ; s t r i n g & g t ; 5=5465@& l t ; / s t r i n g & g t ; & l t ; / k e y & g t ; & l t ; v a l u e & g t ; & l t ; i n t & g t ; 6 & l t ; / i n t & g t ; & l t ; / v a l u e & g t ; & l t ; / i t e m & g t ; & l t ; i t e m & g t ; & l t ; k e y & g t ; & l t ; s t r i n g & g t ; F u l l N a m e 2 & l t ; / s t r i n g & g t ; & l t ; / k e y & g t ; & l t ; v a l u e & g t ; & l t ; i n t & g t ; 3 & l t ; / i n t & g t ; & l t ; / v a l u e & g t ; & l t ; / i t e m & g t ; & l t ; i t e m & g t ; & l t ; k e y & g t ; & l t ; s t r i n g & g t ; && l t ; / s t r i n g & g t ; & l t ; / k e y & g t ; & l t ; v a l u e & g t ; & l t ; i n t & g t ; 4 & l t ; / i n t & g t ; & l t ; / v a l u e & g t ; & l t ; / i t e m & g t ; & l t ; i t e m & g t ; & l t ; k e y & g t ; & l t ; s t r i n g & g t ; >4@0745;5=85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 / & g t ; & l t ; C o l u m n F i l t e r & g t ; & l t ; i t e m & g t ; & l t ; k e y & g t ; & l t ; s t r i n g & g t ; S y s t e m U s e r I d & l t ; / s t r i n g & g t ; & l t ; / k e y & g t ; & l t ; v a l u e & g t ; & l t ; F i l t e r E x p r e s s i o n 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S y s t e m U s e r I d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S y s t e m U s e r I d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C o u n t I n S a n d b o x " > < C u s t o m C o n t e n t > 2 0 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A c t i v i t y P o i n t e r S e t _ 3 7 0 e c 5 c 8 - 6 9 c e - 4 e d f - 8 6 0 d - 4 0 5 3 3 7 5 b 0 2 0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o d i f i e d O n & l t ; / s t r i n g & g t ; & l t ; / k e y & g t ; & l t ; v a l u e & g t ; & l t ; i n t & g t ; 1 1 0 & l t ; / i n t & g t ; & l t ; / v a l u e & g t ; & l t ; / i t e m & g t ; & l t ; i t e m & g t ; & l t ; k e y & g t ; & l t ; s t r i n g & g t ; A c t i v i t y T y p e C o d e & l t ; / s t r i n g & g t ; & l t ; / k e y & g t ; & l t ; v a l u e & g t ; & l t ; i n t & g t ; 1 4 3 & l t ; / i n t & g t ; & l t ; / v a l u e & g t ; & l t ; / i t e m & g t ; & l t ; i t e m & g t ; & l t ; k e y & g t ; & l t ; s t r i n g & g t ; S u b j e c t & l t ; / s t r i n g & g t ; & l t ; / k e y & g t ; & l t ; v a l u e & g t ; & l t ; i n t & g t ; 8 2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1 3 8 & l t ; / i n t & g t ; & l t ; / v a l u e & g t ; & l t ; / i t e m & g t ; & l t ; i t e m & g t ; & l t ; k e y & g t ; & l t ; s t r i n g & g t ; A c t i v i t y I d & l t ; / s t r i n g & g t ; & l t ; / k e y & g t ; & l t ; v a l u e & g t ; & l t ; i n t & g t ; 9 4 & l t ; / i n t & g t ; & l t ; / v a l u e & g t ; & l t ; / i t e m & g t ; & l t ; i t e m & g t ; & l t ; k e y & g t ; & l t ; s t r i n g & g t ; I n s t a n c e T y p e C o d e . V a l u e & l t ; / s t r i n g & g t ; & l t ; / k e y & g t ; & l t ; v a l u e & g t ; & l t ; i n t & g t ; 1 8 7 & l t ; / i n t & g t ; & l t ; / v a l u e & g t ; & l t ; / i t e m & g t ; & l t ; i t e m & g t ; & l t ; k e y & g t ; & l t ; s t r i n g & g t ; O w n e r I d . I d & l t ; / s t r i n g & g t ; & l t ; / k e y & g t ; & l t ; v a l u e & g t ; & l t ; i n t & g t ; 1 0 6 & l t ; / i n t & g t ; & l t ; / v a l u e & g t ; & l t ; / i t e m & g t ; & l t ; i t e m & g t ; & l t ; k e y & g t ; & l t ; s t r i n g & g t ; O w n e r I d . N a m e & l t ; / s t r i n g & g t ; & l t ; / k e y & g t ; & l t ; v a l u e & g t ; & l t ; i n t & g t ; 1 3 1 & l t ; / i n t & g t ; & l t ; / v a l u e & g t ; & l t ; / i t e m & g t ; & l t ; i t e m & g t ; & l t ; k e y & g t ; & l t ; s t r i n g & g t ; S c h e d u l e d E n d & l t ; / s t r i n g & g t ; & l t ; / k e y & g t ; & l t ; v a l u e & g t ; & l t ; i n t & g t ; 1 2 4 & l t ; / i n t & g t ; & l t ; / v a l u e & g t ; & l t ; / i t e m & g t ; & l t ; i t e m & g t ; & l t ; k e y & g t ; & l t ; s t r i n g & g t ; R e g a r d i n g O b j e c t I d . I d & l t ; / s t r i n g & g t ; & l t ; / k e y & g t ; & l t ; v a l u e & g t ; & l t ; i n t & g t ; 1 6 7 & l t ; / i n t & g t ; & l t ; / v a l u e & g t ; & l t ; / i t e m & g t ; & l t ; i t e m & g t ; & l t ; k e y & g t ; & l t ; s t r i n g & g t ; R e g a r d i n g O b j e c t I d . N a m e & l t ; / s t r i n g & g t ; & l t ; / k e y & g t ; & l t ; v a l u e & g t ; & l t ; i n t & g t ; 1 9 2 & l t ; / i n t & g t ; & l t ; / v a l u e & g t ; & l t ; / i t e m & g t ; & l t ; i t e m & g t ; & l t ; k e y & g t ; & l t ; s t r i n g & g t ; S t a t e C o d e V a l u e & l t ; / s t r i n g & g t ; & l t ; / k e y & g t ; & l t ; v a l u e & g t ; & l t ; i n t & g t ; 1 3 5 & l t ; / i n t & g t ; & l t ; / v a l u e & g t ; & l t ; / i t e m & g t ; & l t ; i t e m & g t ; & l t ; k e y & g t ; & l t ; s t r i n g & g t ; I n s t a n c e T y p e C o d e V a l u e & l t ; / s t r i n g & g t ; & l t ; / k e y & g t ; & l t ; v a l u e & g t ; & l t ; i n t & g t ; 1 8 4 & l t ; / i n t & g t ; & l t ; / v a l u e & g t ; & l t ; / i t e m & g t ; & l t ; i t e m & g t ; & l t ; k e y & g t ; & l t ; s t r i n g & g t ; O w n e r I d I d & l t ; / s t r i n g & g t ; & l t ; / k e y & g t ; & l t ; v a l u e & g t ; & l t ; i n t & g t ; 1 0 2 & l t ; / i n t & g t ; & l t ; / v a l u e & g t ; & l t ; / i t e m & g t ; & l t ; i t e m & g t ; & l t ; k e y & g t ; & l t ; s t r i n g & g t ; O w n e r I d N a m e & l t ; / s t r i n g & g t ; & l t ; / k e y & g t ; & l t ; v a l u e & g t ; & l t ; i n t & g t ; 1 2 7 & l t ; / i n t & g t ; & l t ; / v a l u e & g t ; & l t ; / i t e m & g t ; & l t ; i t e m & g t ; & l t ; k e y & g t ; & l t ; s t r i n g & g t ; R e g a r d i n g O b j e c t I d I d & l t ; / s t r i n g & g t ; & l t ; / k e y & g t ; & l t ; v a l u e & g t ; & l t ; i n t & g t ; 1 6 3 & l t ; / i n t & g t ; & l t ; / v a l u e & g t ; & l t ; / i t e m & g t ; & l t ; i t e m & g t ; & l t ; k e y & g t ; & l t ; s t r i n g & g t ; R e g a r d i n g O b j e c t I d N a m e & l t ; / s t r i n g & g t ; & l t ; / k e y & g t ; & l t ; v a l u e & g t ; & l t ; i n t & g t ; 1 8 8 & l t ; / i n t & g t ; & l t ; / v a l u e & g t ; & l t ; / i t e m & g t ; & l t ; i t e m & g t ; & l t ; k e y & g t ; & l t ; s t r i n g & g t ; 59AB285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M o d i f i e d O n & l t ; / s t r i n g & g t ; & l t ; / k e y & g t ; & l t ; v a l u e & g t ; & l t ; i n t & g t ; 0 & l t ; / i n t & g t ; & l t ; / v a l u e & g t ; & l t ; / i t e m & g t ; & l t ; i t e m & g t ; & l t ; k e y & g t ; & l t ; s t r i n g & g t ; A c t i v i t y T y p e C o d e & l t ; / s t r i n g & g t ; & l t ; / k e y & g t ; & l t ; v a l u e & g t ; & l t ; i n t & g t ; 1 & l t ; / i n t & g t ; & l t ; / v a l u e & g t ; & l t ; / i t e m & g t ; & l t ; i t e m & g t ; & l t ; k e y & g t ; & l t ; s t r i n g & g t ; S u b j e c t & l t ; / s t r i n g & g t ; & l t ; / k e y & g t ; & l t ; v a l u e & g t ; & l t ; i n t & g t ; 2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3 & l t ; / i n t & g t ; & l t ; / v a l u e & g t ; & l t ; / i t e m & g t ; & l t ; i t e m & g t ; & l t ; k e y & g t ; & l t ; s t r i n g & g t ; A c t i v i t y I d & l t ; / s t r i n g & g t ; & l t ; / k e y & g t ; & l t ; v a l u e & g t ; & l t ; i n t & g t ; 4 & l t ; / i n t & g t ; & l t ; / v a l u e & g t ; & l t ; / i t e m & g t ; & l t ; i t e m & g t ; & l t ; k e y & g t ; & l t ; s t r i n g & g t ; I n s t a n c e T y p e C o d e . V a l u e & l t ; / s t r i n g & g t ; & l t ; / k e y & g t ; & l t ; v a l u e & g t ; & l t ; i n t & g t ; 5 & l t ; / i n t & g t ; & l t ; / v a l u e & g t ; & l t ; / i t e m & g t ; & l t ; i t e m & g t ; & l t ; k e y & g t ; & l t ; s t r i n g & g t ; O w n e r I d . I d & l t ; / s t r i n g & g t ; & l t ; / k e y & g t ; & l t ; v a l u e & g t ; & l t ; i n t & g t ; 6 & l t ; / i n t & g t ; & l t ; / v a l u e & g t ; & l t ; / i t e m & g t ; & l t ; i t e m & g t ; & l t ; k e y & g t ; & l t ; s t r i n g & g t ; O w n e r I d . N a m e & l t ; / s t r i n g & g t ; & l t ; / k e y & g t ; & l t ; v a l u e & g t ; & l t ; i n t & g t ; 7 & l t ; / i n t & g t ; & l t ; / v a l u e & g t ; & l t ; / i t e m & g t ; & l t ; i t e m & g t ; & l t ; k e y & g t ; & l t ; s t r i n g & g t ; S c h e d u l e d E n d & l t ; / s t r i n g & g t ; & l t ; / k e y & g t ; & l t ; v a l u e & g t ; & l t ; i n t & g t ; 8 & l t ; / i n t & g t ; & l t ; / v a l u e & g t ; & l t ; / i t e m & g t ; & l t ; i t e m & g t ; & l t ; k e y & g t ; & l t ; s t r i n g & g t ; R e g a r d i n g O b j e c t I d . I d & l t ; / s t r i n g & g t ; & l t ; / k e y & g t ; & l t ; v a l u e & g t ; & l t ; i n t & g t ; 9 & l t ; / i n t & g t ; & l t ; / v a l u e & g t ; & l t ; / i t e m & g t ; & l t ; i t e m & g t ; & l t ; k e y & g t ; & l t ; s t r i n g & g t ; R e g a r d i n g O b j e c t I d . N a m e & l t ; / s t r i n g & g t ; & l t ; / k e y & g t ; & l t ; v a l u e & g t ; & l t ; i n t & g t ; 1 0 & l t ; / i n t & g t ; & l t ; / v a l u e & g t ; & l t ; / i t e m & g t ; & l t ; i t e m & g t ; & l t ; k e y & g t ; & l t ; s t r i n g & g t ; S t a t e C o d e V a l u e & l t ; / s t r i n g & g t ; & l t ; / k e y & g t ; & l t ; v a l u e & g t ; & l t ; i n t & g t ; 1 1 & l t ; / i n t & g t ; & l t ; / v a l u e & g t ; & l t ; / i t e m & g t ; & l t ; i t e m & g t ; & l t ; k e y & g t ; & l t ; s t r i n g & g t ; I n s t a n c e T y p e C o d e V a l u e & l t ; / s t r i n g & g t ; & l t ; / k e y & g t ; & l t ; v a l u e & g t ; & l t ; i n t & g t ; 1 2 & l t ; / i n t & g t ; & l t ; / v a l u e & g t ; & l t ; / i t e m & g t ; & l t ; i t e m & g t ; & l t ; k e y & g t ; & l t ; s t r i n g & g t ; O w n e r I d I d & l t ; / s t r i n g & g t ; & l t ; / k e y & g t ; & l t ; v a l u e & g t ; & l t ; i n t & g t ; 1 3 & l t ; / i n t & g t ; & l t ; / v a l u e & g t ; & l t ; / i t e m & g t ; & l t ; i t e m & g t ; & l t ; k e y & g t ; & l t ; s t r i n g & g t ; O w n e r I d N a m e & l t ; / s t r i n g & g t ; & l t ; / k e y & g t ; & l t ; v a l u e & g t ; & l t ; i n t & g t ; 1 4 & l t ; / i n t & g t ; & l t ; / v a l u e & g t ; & l t ; / i t e m & g t ; & l t ; i t e m & g t ; & l t ; k e y & g t ; & l t ; s t r i n g & g t ; R e g a r d i n g O b j e c t I d I d & l t ; / s t r i n g & g t ; & l t ; / k e y & g t ; & l t ; v a l u e & g t ; & l t ; i n t & g t ; 1 5 & l t ; / i n t & g t ; & l t ; / v a l u e & g t ; & l t ; / i t e m & g t ; & l t ; i t e m & g t ; & l t ; k e y & g t ; & l t ; s t r i n g & g t ; R e g a r d i n g O b j e c t I d N a m e & l t ; / s t r i n g & g t ; & l t ; / k e y & g t ; & l t ; v a l u e & g t ; & l t ; i n t & g t ; 1 6 & l t ; / i n t & g t ; & l t ; / v a l u e & g t ; & l t ; / i t e m & g t ; & l t ; i t e m & g t ; & l t ; k e y & g t ; & l t ; s t r i n g & g t ; 59AB285& l t ; / s t r i n g & g t ; & l t ; / k e y & g t ; & l t ; v a l u e & g t ; & l t ; i n t & g t ; 1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6 4 b 3 1 a b 4 - 7 a d b - 4 f 1 0 - a 4 9 d - 0 c 2 a 6 3 b 2 9 0 2 9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 1 4 7 3 4 1 8 0 7 7 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9 a 4 c 0 a f - 2 d 6 3 - 4 2 2 0 - 9 e 6 d - a 9 b 7 c d 0 a 9 0 e 8 " > < C u s t o m C o n t e n t > < ! [ C D A T A [ < ? x m l   v e r s i o n = " 1 . 0 "   e n c o d i n g = " u t f - 1 6 " ? > < S e t t i n g s > < C a l c u l a t e d F i e l d s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 8AB5 < / S l i c e r S h e e t N a m e > < S A H o s t H a s h > 9 6 6 7 8 3 3 5 3 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!G5B02 - 3 2 8 4 e f 3 e - 5 3 7 5 - 4 8 7 1 - 9 8 0 0 - b f d 9 a 8 4 7 a 2 9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 0B0< / s t r i n g > < / k e y > < v a l u e > < i n t > 7 3 < / i n t > < / v a l u e > < / i t e m > < i t e m > < k e y > < s t r i n g > >4< / s t r i n g > < / k e y > < v a l u e > < i n t > 6 0 < / i n t > < / v a l u e > < / i t e m > < i t e m > < k e y > < s t r i n g > @30=870F8O< / s t r i n g > < / k e y > < v a l u e > < i n t > 1 1 8 < / i n t > < / v a l u e > < / i t e m > < i t e m > < k e y > < s t r i n g > >=5G=K9AB0B>:< / s t r i n g > < / k e y > < v a l u e > < i n t > 1 5 1 < / i n t > < / v a l u e > < / i t e m > < i t e m > < k e y > < s t r i n g > ><5@!G5B0< / s t r i n g > < / k e y > < v a l u e > < i n t > 1 1 5 < / i n t > < / v a l u e > < / i t e m > < / C o l u m n W i d t h s > < C o l u m n D i s p l a y I n d e x > < i t e m > < k e y > < s t r i n g > 0B0< / s t r i n g > < / k e y > < v a l u e > < i n t > 0 < / i n t > < / v a l u e > < / i t e m > < i t e m > < k e y > < s t r i n g > >4< / s t r i n g > < / k e y > < v a l u e > < i n t > 1 < / i n t > < / v a l u e > < / i t e m > < i t e m > < k e y > < s t r i n g > @30=870F8O< / s t r i n g > < / k e y > < v a l u e > < i n t > 2 < / i n t > < / v a l u e > < / i t e m > < i t e m > < k e y > < s t r i n g > >=5G=K9AB0B>:< / s t r i n g > < / k e y > < v a l u e > < i n t > 3 < / i n t > < / v a l u e > < / i t e m > < i t e m > < k e y > < s t r i n g > ><5@!G5B0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a c t i v i t y s t a t e s 9 - 2 1 d f 4 a 7 b - f 7 e 4 - 4 d 0 7 - b d c 6 - 2 0 6 7 6 a c 3 c 9 6 e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i d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i d & l t ; / s t r i n g & g t ; & l t ; / k e y & g t ; & l t ; v a l u e & g t ; & l t ; i n t & g t ; 2 2 9 & l t ; / i n t & g t ; & l t ; / v a l u e & g t ; & l t ; / i t e m & g t ; & l t ; i t e m & g t ; & l t ; k e y & g t ; & l t ; s t r i n g & g t ; i d & l t ; / s t r i n g & g t ; & l t ; / k e y & g t ; & l t ; v a l u e & g t ; & l t ; i n t & g t ; 1 0 0 & l t ; / i n t & g t ; & l t ; / v a l u e & g t ; & l t ; / i t e m & g t ; & l t ; i t e m & g t ; & l t ; k e y & g t ; & l t ; s t r i n g & g t ; N a m e & l t ; / s t r i n g & g t ; & l t ; / k e y & g t ; & l t ; v a l u e & g t ; & l t ; i n t & g t ; 1 6 2 & l t ; / i n t & g t ; & l t ; / v a l u e & g t ; & l t ; / i t e m & g t ; & l t ; i t e m & g t ; & l t ; k e y & g t ; & l t ; s t r i n g & g t ; i d n u m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f u l l i d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i t e m & g t ; & l t ; k e y & g t ; & l t ; s t r i n g & g t ; N a m e & l t ; / s t r i n g & g t ; & l t ; / k e y & g t ; & l t ; v a l u e & g t ; & l t ; i n t & g t ; 2 & l t ; / i n t & g t ; & l t ; / v a l u e & g t ; & l t ; / i t e m & g t ; & l t ; i t e m & g t ; & l t ; k e y & g t ; & l t ; s t r i n g & g t ; i d n u m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 @>4C:BK< / E x c e l T a b l e N a m e > < G e m i n i T a b l e I d > "01;8F01 - 5 8 6 e 0 f 3 6 - 8 7 4 1 - 4 8 a 1 - b 4 b 2 - d 7 b a d f 8 0 3 f 5 2 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 o p p o r t u n i t y s t a t u s < / E x c e l T a b l e N a m e > < G e m i n i T a b l e I d > "01;8F05 - 6 d 7 4 0 b 7 3 - e 7 1 3 - 4 6 7 b - b 6 8 f - 3 c e 6 7 1 3 a c f 8 9 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 o p p o r t u n i t y s t a t e < / E x c e l T a b l e N a m e > < G e m i n i T a b l e I d > "01;8F06 - 1 8 b a e 3 2 2 - 5 9 f e - 4 a 4 f - 9 0 a c - 3 0 f 6 b 2 5 6 e f 0 5 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 w z _ d i r e c t i o n < / E x c e l T a b l e N a m e > < G e m i n i T a b l e I d > "01;8F09 - a 0 e b 1 b e f - a 4 3 3 - 4 e a 2 - 9 f 6 6 - 4 e a 2 9 4 7 2 5 1 e 4 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 w z _ a t t r i b u t e < / E x c e l T a b l e N a m e > < G e m i n i T a b l e I d > a c t i v i t y s t a t e s 9 - 2 1 d f 4 a 7 b - f 7 e 4 - 4 d 0 7 - b d c 6 - 2 0 6 7 6 a c 3 c 9 6 e < / G e m i n i T a b l e I d > < L i n k e d C o l u m n L i s t   / > < U p d a t e N e e d e d > t r u e < / U p d a t e N e e d e d > < R o w C o u n t > 0 < / R o w C o u n t > < / L i n k e d T a b l e I n f o > < L i n k e d T a b l e I n f o > < E x c e l T a b l e N a m e > 5=5465@K< / E x c e l T a b l e N a m e > < G e m i n i T a b l e I d > 5=5465@K- 7 1 5 9 9 2 b 7 - 5 f 5 1 - 4 3 7 8 - a 7 9 8 - 6 7 2 6 a 3 2 5 d 7 6 6 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 w z _ c o m p a n y < / E x c e l T a b l e N a m e > < G e m i n i T a b l e I d > w z _ c o m p a n y - 7 8 d 5 f 0 8 5 - e d b 2 - 4 b f e - 8 9 5 5 - 2 b 0 f d 8 f 5 b 6 d 7 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 @5<O< / E x c e l T a b l e N a m e > < G e m i n i T a b l e I d > @5<O- 2 6 1 c 0 d a 6 - 2 9 a 1 - 4 9 a d - 8 f c d - b d 8 8 8 f 8 6 0 7 f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 !B0BL8< / E x c e l T a b l e N a m e > < G e m i n i T a b l e I d > !B0L8- 5 5 a 0 5 0 e 6 - 7 d 7 1 - 4 9 2 e - b f 8 5 - 3 7 b 7 4 4 a 1 4 c 9 8 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 >AB0B@! < / E x c e l T a b l e N a m e > < G e m i n i T a b l e I d > >AB0B@! - e 9 c d a d 0 7 - 8 3 5 0 - 4 0 0 2 - b f b 6 - a b 7 6 a e f 1 5 c 3 7 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 5=5465@K_ 2 < / E x c e l T a b l e N a m e > < G e m i n i T a b l e I d > 5=5465@K_ 2 - 9 3 e 5 e 4 7 b - c 5 7 7 - 4 7 2 d - 8 2 2 f - f 2 1 0 a 8 f 1 4 d 2 6 < / G e m i n i T a b l e I d > < L i n k e d C o l u m n L i s t   / > < U p d a t e N e e d e d > t r u e < / U p d a t e N e e d e d > < R o w C o u n t > 0 < / R o w C o u n t > < / L i n k e d T a b l e I n f o > < L i n k e d T a b l e I n f o > < E x c e l T a b l e N a m e > "01;8F01 7 < / E x c e l T a b l e N a m e > < G e m i n i T a b l e I d > "01;8F01 7 - d 0 7 3 e 3 8 5 - 9 1 7 7 - 4 f c 2 - 9 7 a 1 - c e 5 7 a 1 b a 4 2 6 0 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 5=5465@K_ _ 2 < / E x c e l T a b l e N a m e > < G e m i n i T a b l e I d > 5=5465@K_ _ 2 - e 0 8 c e f d d - 9 c f c - 4 c 7 f - 8 8 9 6 - 7 2 0 b 8 8 9 a d 6 1 6 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3 9 3 3 c b e 4 - 6 2 d 5 - 4 8 c 7 - a 6 d c - c 5 7 4 3 7 e e 2 0 3 3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 1 2 8 6 1 4 6 3 2 3 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5 a b e 1 0 7 b - 8 a a 2 - 4 0 7 f - a 0 d 9 - 1 9 a d 4 b 3 f f e c 2 " > < C u s t o m C o n t e n t > < ! [ C D A T A [ < ? x m l   v e r s i o n = " 1 . 0 "   e n c o d i n g = " u t f - 1 6 " ? > < S e t t i n g s > < C a l c u l a t e d F i e l d s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 8AB5 < / S l i c e r S h e e t N a m e > < S A H o s t H a s h > 1 3 8 9 5 4 0 7 9 4 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3 5 6 a d d d e - 9 0 d a - 4 9 7 2 - a 9 a 4 - 7 1 c 8 e f 5 3 e 7 9 f " > < C u s t o m C o n t e n t > < ! [ C D A T A [ < ? x m l   v e r s i o n = " 1 . 0 "   e n c o d i n g = " u t f - 1 6 " ? > < S e t t i n g s > < C a l c u l a t e d F i e l d s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2 < / M e a s u r e N a m e > < D i s p l a y N a m e > B>3>2 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 3 9 2 2 8 3 7 2 8 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w z _ p a y m e n t S e t _ 0 2 4 f 4 a 9 8 - 6 6 a 2 - 4 b 9 9 - a c 1 e - 6 f f 5 0 8 f c 5 4 d d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w z _ o p p o r t u n i t y _ w z _ p a y m e n t _ o p p o r t u n i t y . O p p o r t u n i t y I d & l t ; / s t r i n g & g t ; & l t ; / k e y & g t ; & l t ; v a l u e & g t ; & l t ; i n t & g t ; 3 9 2 & l t ; / i n t & g t ; & l t ; / v a l u e & g t ; & l t ; / i t e m & g t ; & l t ; i t e m & g t ; & l t ; k e y & g t ; & l t ; s t r i n g & g t ; w z _ a t t r i b u t e . V a l u e & l t ; / s t r i n g & g t ; & l t ; / k e y & g t ; & l t ; v a l u e & g t ; & l t ; i n t & g t ; 1 5 3 & l t ; / i n t & g t ; & l t ; / v a l u e & g t ; & l t ; / i t e m & g t ; & l t ; i t e m & g t ; & l t ; k e y & g t ; & l t ; s t r i n g & g t ; C r e a t e d O n & l t ; / s t r i n g & g t ; & l t ; / k e y & g t ; & l t ; v a l u e & g t ; & l t ; i n t & g t ; 1 3 6 & l t ; / i n t & g t ; & l t ; / v a l u e & g t ; & l t ; / i t e m & g t ; & l t ; i t e m & g t ; & l t ; k e y & g t ; & l t ; s t r i n g & g t ; M o d i f i e d O n & l t ; / s t r i n g & g t ; & l t ; / k e y & g t ; & l t ; v a l u e & g t ; & l t ; i n t & g t ; 1 1 0 & l t ; / i n t & g t ; & l t ; / v a l u e & g t ; & l t ; / i t e m & g t ; & l t ; i t e m & g t ; & l t ; k e y & g t ; & l t ; s t r i n g & g t ; O v e r r i d d e n C r e a t e d O n & l t ; / s t r i n g & g t ; & l t ; / k e y & g t ; & l t ; v a l u e & g t ; & l t ; i n t & g t ; 1 7 4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1 3 5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1 4 1 & l t ; / i n t & g t ; & l t ; / v a l u e & g t ; & l t ; / i t e m & g t ; & l t ; i t e m & g t ; & l t ; k e y & g t ; & l t ; s t r i n g & g t ; w z _ c o m p a n y . V a l u e & l t ; / s t r i n g & g t ; & l t ; / k e y & g t ; & l t ; v a l u e & g t ; & l t ; i n t & g t ; 2 0 7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1 6 4 & l t ; / i n t & g t ; & l t ; / v a l u e & g t ; & l t ; / i t e m & g t ; & l t ; i t e m & g t ; & l t ; k e y & g t ; & l t ; s t r i n g & g t ; w z _ d i r e c t i o n . V a l u e & l t ; / s t r i n g & g t ; & l t ; / k e y & g t ; & l t ; v a l u e & g t ; & l t ; i n t & g t ; 1 5 3 & l t ; / i n t & g t ; & l t ; / v a l u e & g t ; & l t ; / i t e m & g t ; & l t ; i t e m & g t ; & l t ; k e y & g t ; & l t ; s t r i n g & g t ; w z _ n a m e & l t ; / s t r i n g & g t ; & l t ; / k e y & g t ; & l t ; v a l u e & g t ; & l t ; i n t & g t ; 9 5 & l t ; / i n t & g t ; & l t ; / v a l u e & g t ; & l t ; / i t e m & g t ; & l t ; i t e m & g t ; & l t ; k e y & g t ; & l t ; s t r i n g & g t ; w z _ o p p o r t u n i t y . I d & l t ; / s t r i n g & g t ; & l t ; / k e y & g t ; & l t ; v a l u e & g t ; & l t ; i n t & g t ; 1 4 9 & l t ; / i n t & g t ; & l t ; / v a l u e & g t ; & l t ; / i t e m & g t ; & l t ; i t e m & g t ; & l t ; k e y & g t ; & l t ; s t r i n g & g t ; w z _ o p p o r t u n i t y . N a m e & l t ; / s t r i n g & g t ; & l t ; / k e y & g t ; & l t ; v a l u e & g t ; & l t ; i n t & g t ; 1 7 4 & l t ; / i n t & g t ; & l t ; / v a l u e & g t ; & l t ; / i t e m & g t ; & l t ; i t e m & g t ; & l t ; k e y & g t ; & l t ; s t r i n g & g t ; w z _ o r g a n i z a t i o n . I d & l t ; / s t r i n g & g t ; & l t ; / k e y & g t ; & l t ; v a l u e & g t ; & l t ; i n t & g t ; 1 5 2 & l t ; / i n t & g t ; & l t ; / v a l u e & g t ; & l t ; / i t e m & g t ; & l t ; i t e m & g t ; & l t ; k e y & g t ; & l t ; s t r i n g & g t ; w z _ p a y m e n t I d & l t ; / s t r i n g & g t ; & l t ; / k e y & g t ; & l t ; v a l u e & g t ; & l t ; i n t & g t ; 1 2 7 & l t ; / i n t & g t ; & l t ; / v a l u e & g t ; & l t ; / i t e m & g t ; & l t ; i t e m & g t ; & l t ; k e y & g t ; & l t ; s t r i n g & g t ; w z _ p a y m e n t p e r c e n t a g e & l t ; / s t r i n g & g t ; & l t ; / k e y & g t ; & l t ; v a l u e & g t ; & l t ; i n t & g t ; 1 8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8 8 & l t ; / i n t & g t ; & l t ; / v a l u e & g t ; & l t ; / i t e m & g t ; & l t ; i t e m & g t ; & l t ; k e y & g t ; & l t ; s t r i n g & g t ; @87=0:& l t ; / s t r i n g & g t ; & l t ; / k e y & g t ; & l t ; v a l u e & g t ; & l t ; i n t & g t ; 1 8 8 & l t ; / i n t & g t ; & l t ; / v a l u e & g t ; & l t ; / i t e m & g t ; & l t ; i t e m & g t ; & l t ; k e y & g t ; & l t ; s t r i n g & g t ; !C<<0;0B560& l t ; / s t r i n g & g t ; & l t ; / k e y & g t ; & l t ; v a l u e & g t ; & l t ; i n t & g t ; 1 3 3 & l t ; / i n t & g t ; & l t ; / v a l u e & g t ; & l t ; / i t e m & g t ; & l t ; i t e m & g t ; & l t ; k e y & g t ; & l t ; s t r i n g & g t ; ;0=8@C5<0O0B0& l t ; / s t r i n g & g t ; & l t ; / k e y & g t ; & l t ; v a l u e & g t ; & l t ; i n t & g t ; 1 5 3 & l t ; / i n t & g t ; & l t ; / v a l u e & g t ; & l t ; / i t e m & g t ; & l t ; i t e m & g t ; & l t ; k e y & g t ; & l t ; s t r i n g & g t ; @30=870F8O& l t ; / s t r i n g & g t ; & l t ; / k e y & g t ; & l t ; v a l u e & g t ; & l t ; i n t & g t ; 4 0 6 & l t ; / i n t & g t ; & l t ; / v a l u e & g t ; & l t ; / i t e m & g t ; & l t ; i t e m & g t ; & l t ; k e y & g t ; & l t ; s t r i n g & g t ; ><?0=8O& l t ; / s t r i n g & g t ; & l t ; / k e y & g t ; & l t ; v a l u e & g t ; & l t ; i n t & g t ; 1 0 0 & l t ; / i n t & g t ; & l t ; / v a l u e & g t ; & l t ; / i t e m & g t ; & l t ; i t e m & g t ; & l t ; k e y & g t ; & l t ; s t r i n g & g t ; 0B0;0B560& l t ; / s t r i n g & g t ; & l t ; / k e y & g t ; & l t ; v a l u e & g t ; & l t ; i n t & g t ; 1 5 5 & l t ; / i n t & g t ; & l t ; / v a l u e & g t ; & l t ; / i t e m & g t ; & l t ; i t e m & g t ; & l t ; k e y & g t ; & l t ; s t r i n g & g t ; !B0BLO!& l t ; / s t r i n g & g t ; & l t ; / k e y & g t ; & l t ; v a l u e & g t ; & l t ; i n t & g t ; 2 4 1 & l t ; / i n t & g t ; & l t ; / v a l u e & g t ; & l t ; / i t e m & g t ; & l t ; i t e m & g t ; & l t ; k e y & g t ; & l t ; s t r i n g & g t ;  0AE>4& l t ; / s t r i n g & g t ; & l t ; / k e y & g t ; & l t ; v a l u e & g t ; & l t ; i n t & g t ; 8 0 & l t ; / i n t & g t ; & l t ; / v a l u e & g t ; & l t ; / i t e m & g t ; & l t ; i t e m & g t ; & l t ; k e y & g t ; & l t ; s t r i n g & g t ; @8E>4B;85=B0& l t ; / s t r i n g & g t ; & l t ; / k e y & g t ; & l t ; v a l u e & g t ; & l t ; i n t & g t ; 1 5 3 & l t ; / i n t & g t ; & l t ; / v a l u e & g t ; & l t ; / i t e m & g t ; & l t ; i t e m & g t ; & l t ; k e y & g t ; & l t ; s t r i n g & g t ; 0B0;0B560U T C & l t ; / s t r i n g & g t ; & l t ; / k e y & g t ; & l t ; v a l u e & g t ; & l t ; i n t & g t ; 1 4 5 & l t ; / i n t & g t ; & l t ; / v a l u e & g t ; & l t ; / i t e m & g t ; & l t ; i t e m & g t ; & l t ; k e y & g t ; & l t ; s t r i n g & g t ; !C<<0  A  =0?@02;5=85<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w z _ o p p o r t u n i t y _ w z _ p a y m e n t _ o p p o r t u n i t y . O p p o r t u n i t y I d & l t ; / s t r i n g & g t ; & l t ; / k e y & g t ; & l t ; v a l u e & g t ; & l t ; i n t & g t ; 0 & l t ; / i n t & g t ; & l t ; / v a l u e & g t ; & l t ; / i t e m & g t ; & l t ; i t e m & g t ; & l t ; k e y & g t ; & l t ; s t r i n g & g t ; w z _ a t t r i b u t e . V a l u e & l t ; / s t r i n g & g t ; & l t ; / k e y & g t ; & l t ; v a l u e & g t ; & l t ; i n t & g t ; 1 & l t ; / i n t & g t ; & l t ; / v a l u e & g t ; & l t ; / i t e m & g t ; & l t ; i t e m & g t ; & l t ; k e y & g t ; & l t ; s t r i n g & g t ; C r e a t e d O n & l t ; / s t r i n g & g t ; & l t ; / k e y & g t ; & l t ; v a l u e & g t ; & l t ; i n t & g t ; 2 & l t ; / i n t & g t ; & l t ; / v a l u e & g t ; & l t ; / i t e m & g t ; & l t ; i t e m & g t ; & l t ; k e y & g t ; & l t ; s t r i n g & g t ; M o d i f i e d O n & l t ; / s t r i n g & g t ; & l t ; / k e y & g t ; & l t ; v a l u e & g t ; & l t ; i n t & g t ; 3 & l t ; / i n t & g t ; & l t ; / v a l u e & g t ; & l t ; / i t e m & g t ; & l t ; i t e m & g t ; & l t ; k e y & g t ; & l t ; s t r i n g & g t ; O v e r r i d d e n C r e a t e d O n & l t ; / s t r i n g & g t ; & l t ; / k e y & g t ; & l t ; v a l u e & g t ; & l t ; i n t & g t ; 4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5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6 & l t ; / i n t & g t ; & l t ; / v a l u e & g t ; & l t ; / i t e m & g t ; & l t ; i t e m & g t ; & l t ; k e y & g t ; & l t ; s t r i n g & g t ; w z _ c o m p a n y . V a l u e & l t ; / s t r i n g & g t ; & l t ; / k e y & g t ; & l t ; v a l u e & g t ; & l t ; i n t & g t ; 7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8 & l t ; / i n t & g t ; & l t ; / v a l u e & g t ; & l t ; / i t e m & g t ; & l t ; i t e m & g t ; & l t ; k e y & g t ; & l t ; s t r i n g & g t ; w z _ d i r e c t i o n . V a l u e & l t ; / s t r i n g & g t ; & l t ; / k e y & g t ; & l t ; v a l u e & g t ; & l t ; i n t & g t ; 9 & l t ; / i n t & g t ; & l t ; / v a l u e & g t ; & l t ; / i t e m & g t ; & l t ; i t e m & g t ; & l t ; k e y & g t ; & l t ; s t r i n g & g t ; w z _ n a m e & l t ; / s t r i n g & g t ; & l t ; / k e y & g t ; & l t ; v a l u e & g t ; & l t ; i n t & g t ; 1 0 & l t ; / i n t & g t ; & l t ; / v a l u e & g t ; & l t ; / i t e m & g t ; & l t ; i t e m & g t ; & l t ; k e y & g t ; & l t ; s t r i n g & g t ; w z _ o p p o r t u n i t y . I d & l t ; / s t r i n g & g t ; & l t ; / k e y & g t ; & l t ; v a l u e & g t ; & l t ; i n t & g t ; 1 1 & l t ; / i n t & g t ; & l t ; / v a l u e & g t ; & l t ; / i t e m & g t ; & l t ; i t e m & g t ; & l t ; k e y & g t ; & l t ; s t r i n g & g t ; w z _ o p p o r t u n i t y . N a m e & l t ; / s t r i n g & g t ; & l t ; / k e y & g t ; & l t ; v a l u e & g t ; & l t ; i n t & g t ; 1 2 & l t ; / i n t & g t ; & l t ; / v a l u e & g t ; & l t ; / i t e m & g t ; & l t ; i t e m & g t ; & l t ; k e y & g t ; & l t ; s t r i n g & g t ; w z _ o r g a n i z a t i o n . I d & l t ; / s t r i n g & g t ; & l t ; / k e y & g t ; & l t ; v a l u e & g t ; & l t ; i n t & g t ; 1 3 & l t ; / i n t & g t ; & l t ; / v a l u e & g t ; & l t ; / i t e m & g t ; & l t ; i t e m & g t ; & l t ; k e y & g t ; & l t ; s t r i n g & g t ; w z _ p a y m e n t I d & l t ; / s t r i n g & g t ; & l t ; / k e y & g t ; & l t ; v a l u e & g t ; & l t ; i n t & g t ; 1 4 & l t ; / i n t & g t ; & l t ; / v a l u e & g t ; & l t ; / i t e m & g t ; & l t ; i t e m & g t ; & l t ; k e y & g t ; & l t ; s t r i n g & g t ; w z _ p a y m e n t p e r c e n t a g e & l t ; / s t r i n g & g t ; & l t ; / k e y & g t ; & l t ; v a l u e & g t ; & l t ; i n t & g t ; 1 5 & l t ; / i n t & g t ; & l t ; / v a l u e & g t ; & l t ; / i t e m & g t ; & l t ; i t e m & g t ; & l t ; k e y & g t ; & l t ; s t r i n g & g t ; 0?@02;5=85& l t ; / s t r i n g & g t ; & l t ; / k e y & g t ; & l t ; v a l u e & g t ; & l t ; i n t & g t ; 1 7 & l t ; / i n t & g t ; & l t ; / v a l u e & g t ; & l t ; / i t e m & g t ; & l t ; i t e m & g t ; & l t ; k e y & g t ; & l t ; s t r i n g & g t ; @87=0:& l t ; / s t r i n g & g t ; & l t ; / k e y & g t ; & l t ; v a l u e & g t ; & l t ; i n t & g t ; 1 8 & l t ; / i n t & g t ; & l t ; / v a l u e & g t ; & l t ; / i t e m & g t ; & l t ; i t e m & g t ; & l t ; k e y & g t ; & l t ; s t r i n g & g t ; !C<<0;0B560& l t ; / s t r i n g & g t ; & l t ; / k e y & g t ; & l t ; v a l u e & g t ; & l t ; i n t & g t ; 1 9 & l t ; / i n t & g t ; & l t ; / v a l u e & g t ; & l t ; / i t e m & g t ; & l t ; i t e m & g t ; & l t ; k e y & g t ; & l t ; s t r i n g & g t ; ;0=8@C5<0O0B0& l t ; / s t r i n g & g t ; & l t ; / k e y & g t ; & l t ; v a l u e & g t ; & l t ; i n t & g t ; 1 6 & l t ; / i n t & g t ; & l t ; / v a l u e & g t ; & l t ; / i t e m & g t ; & l t ; i t e m & g t ; & l t ; k e y & g t ; & l t ; s t r i n g & g t ; @30=870F8O& l t ; / s t r i n g & g t ; & l t ; / k e y & g t ; & l t ; v a l u e & g t ; & l t ; i n t & g t ; 2 1 & l t ; / i n t & g t ; & l t ; / v a l u e & g t ; & l t ; / i t e m & g t ; & l t ; i t e m & g t ; & l t ; k e y & g t ; & l t ; s t r i n g & g t ; ><?0=8O& l t ; / s t r i n g & g t ; & l t ; / k e y & g t ; & l t ; v a l u e & g t ; & l t ; i n t & g t ; 2 0 & l t ; / i n t & g t ; & l t ; / v a l u e & g t ; & l t ; / i t e m & g t ; & l t ; i t e m & g t ; & l t ; k e y & g t ; & l t ; s t r i n g & g t ; 0B0;0B560& l t ; / s t r i n g & g t ; & l t ; / k e y & g t ; & l t ; v a l u e & g t ; & l t ; i n t & g t ; 2 2 & l t ; / i n t & g t ; & l t ; / v a l u e & g t ; & l t ; / i t e m & g t ; & l t ; i t e m & g t ; & l t ; k e y & g t ; & l t ; s t r i n g & g t ; !B0BLO!& l t ; / s t r i n g & g t ; & l t ; / k e y & g t ; & l t ; v a l u e & g t ; & l t ; i n t & g t ; 2 3 & l t ; / i n t & g t ; & l t ; / v a l u e & g t ; & l t ; / i t e m & g t ; & l t ; i t e m & g t ; & l t ; k e y & g t ; & l t ; s t r i n g & g t ;  0AE>4& l t ; / s t r i n g & g t ; & l t ; / k e y & g t ; & l t ; v a l u e & g t ; & l t ; i n t & g t ; 2 4 & l t ; / i n t & g t ; & l t ; / v a l u e & g t ; & l t ; / i t e m & g t ; & l t ; i t e m & g t ; & l t ; k e y & g t ; & l t ; s t r i n g & g t ; @8E>4B;85=B0& l t ; / s t r i n g & g t ; & l t ; / k e y & g t ; & l t ; v a l u e & g t ; & l t ; i n t & g t ; 2 5 & l t ; / i n t & g t ; & l t ; / v a l u e & g t ; & l t ; / i t e m & g t ; & l t ; i t e m & g t ; & l t ; k e y & g t ; & l t ; s t r i n g & g t ; 0B0;0B560U T C & l t ; / s t r i n g & g t ; & l t ; / k e y & g t ; & l t ; v a l u e & g t ; & l t ; i n t & g t ; 2 6 & l t ; / i n t & g t ; & l t ; / v a l u e & g t ; & l t ; / i t e m & g t ; & l t ; i t e m & g t ; & l t ; k e y & g t ; & l t ; s t r i n g & g t ; !C<<0  A  =0?@02;5=85<& l t ; / s t r i n g & g t ; & l t ; / k e y & g t ; & l t ; v a l u e & g t ; & l t ; i n t & g t ; 2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!B0BLO!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w z _ o p p o r t u n i t y . N a m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@30=870F8O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0B0;0B560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@87=0: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0?@02;5=85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w z _ c u s t o m e r o r d e r i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w z _ c o m p a n y . V a l u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!B0BLO!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w z _ o p p o r t u n i t y . N a m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@30=870F8O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0B0;0B560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@87=0: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0?@02;5=85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w z _ c u s t o m e r o r d e r i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w z _ c o m p a n y . V a l u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!B0BLO!& l t ; / s t r i n g & g t ; & l t ; / k e y & g t ; & l t ; v a l u e & g t ; & l t ; C o m m a n d P a r a m e t e r s   / & g t ; & l t ; / v a l u e & g t ; & l t ; / i t e m & g t ; & l t ; i t e m & g t ; & l t ; k e y & g t ; & l t ; s t r i n g & g t ; w z _ o p p o r t u n i t y . N a m e & l t ; / s t r i n g & g t ; & l t ; / k e y & g t ; & l t ; v a l u e & g t ; & l t ; C o m m a n d P a r a m e t e r s   / & g t ; & l t ; / v a l u e & g t ; & l t ; / i t e m & g t ; & l t ; i t e m & g t ; & l t ; k e y & g t ; & l t ; s t r i n g & g t ; @30=870F8O& l t ; / s t r i n g & g t ; & l t ; / k e y & g t ; & l t ; v a l u e & g t ; & l t ; C o m m a n d P a r a m e t e r s   / & g t ; & l t ; / v a l u e & g t ; & l t ; / i t e m & g t ; & l t ; i t e m & g t ; & l t ; k e y & g t ; & l t ; s t r i n g & g t ; 0B0;0B560& l t ; / s t r i n g & g t ; & l t ; / k e y & g t ; & l t ; v a l u e & g t ; & l t ; C o m m a n d P a r a m e t e r s   / & g t ; & l t ; / v a l u e & g t ; & l t ; / i t e m & g t ; & l t ; i t e m & g t ; & l t ; k e y & g t ; & l t ; s t r i n g & g t ; @87=0:& l t ; / s t r i n g & g t ; & l t ; / k e y & g t ; & l t ; v a l u e & g t ; & l t ; C o m m a n d P a r a m e t e r s   / & g t ; & l t ; / v a l u e & g t ; & l t ; / i t e m & g t ; & l t ; i t e m & g t ; & l t ; k e y & g t ; & l t ; s t r i n g & g t ; 0?@02;5=85& l t ; / s t r i n g & g t ; & l t ; / k e y & g t ; & l t ; v a l u e & g t ; & l t ; C o m m a n d P a r a m e t e r s   / & g t ; & l t ; / v a l u e & g t ; & l t ; / i t e m & g t ; & l t ; i t e m & g t ; & l t ; k e y & g t ; & l t ; s t r i n g & g t ; w z _ c u s t o m e r o r d e r i d & l t ; / s t r i n g & g t ; & l t ; / k e y & g t ; & l t ; v a l u e & g t ; & l t ; C o m m a n d P a r a m e t e r s   / & g t ; & l t ; / v a l u e & g t ; & l t ; / i t e m & g t ; & l t ; i t e m & g t ; & l t ; k e y & g t ; & l t ; s t r i n g & g t ; w z _ c o m p a n y . V a l u e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6.xml>��< ? x m l   v e r s i o n = " 1 . 0 "   e n c o d i n g = " U T F - 1 6 " ? > < G e m i n i   x m l n s = " h t t p : / / g e m i n i / p i v o t c u s t o m i z a t i o n / 3 e d a f e 5 7 - 2 7 0 7 - 4 c 3 2 - 9 a c a - 6 c e 6 0 4 c e 4 2 2 e " > < C u s t o m C o n t e n t > < ! [ C D A T A [ < ? x m l   v e r s i o n = " 1 . 0 "   e n c o d i n g = " u t f - 1 6 " ? > < S e t t i n g s > < C a l c u l a t e d F i e l d s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 8AB5 < / S l i c e r S h e e t N a m e > < S A H o s t H a s h > 3 6 8 5 4 3 8 1 1 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e 8 6 1 4 4 0 5 - 4 f 1 e - 4 2 4 e - b a 1 a - 8 c 3 3 0 6 9 4 6 6 e 9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 8AB1 < / S l i c e r S h e e t N a m e > < S A H o s t H a s h > 2 4 3 9 0 7 6 4 5 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D a t a M a s h u p   i d = " b 9 2 2 5 b f b - 9 b a c - 4 3 a 7 - b 6 3 b - 4 2 a 6 4 a 9 2 8 9 2 2 "   s q m i d = " 2 1 0 4 3 a 0 2 - 8 3 0 e - 4 e f d - 9 a 9 4 - c 9 5 3 9 c e f 7 6 2 9 "   x m l n s = " h t t p : / / s c h e m a s . m i c r o s o f t . c o m / D a t a M a s h u p " > A A A A A J 4 K A A B Q S w M E F A A C A A g A L X 5 9 S P B 4 b a e l A A A A + A A A A B I A H A B D b 2 5 m a W c v U G F j a 2 F n Z S 5 4 b W w g o h g A K K A U A A A A A A A A A A A A A A A A A A A A A A A A A A A A h Y + 9 D o I w G E V f h X S n f 5 q o 5 K M M r p I Y j c a 1 w Q q N U E x p L e / m 4 C P 5 C p I o h s 3 x n p z h 3 N f j C V n f 1 N F d 2 U 6 3 J k U M U x Q p U 7 R n b c o U e X e J l y g T s J X F V Z Y q G m T T J X 1 3 T l H l 3 C 0 h J I S A w w y 3 t i S c U k Z O + W Z f V K q R 6 C f r / 3 K s T e e k K R Q S c P z E C I 7 5 C s 8 5 W 2 D O G Z A R Q 6 7 N R B m K M Q U y g b D 2 t f N W C e v j 3 Q H I O I F 8 X 4 g 3 U E s D B B Q A A g A I A C 1 + f U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t f n 1 I X G r d Y 5 c H A A A g I w A A E w A c A E Z v c m 1 1 b G F z L 1 N l Y 3 R p b 2 4 x L m 0 g o h g A K K A U A A A A A A A A A A A A A A A A A A A A A A A A A A A A 1 V l L b 9 t G E L 4 b 8 H 8 g m I s M q F I c F D 2 0 y M G R H d R o U h u S 0 x S 1 D Y M i N x J r c l c g l 3 7 C Q J o C y S G H X I u i T Q 4 F e n Z Q u 0 3 z + g 3 U P + r s c s n d J Z c y 7 Q J B k o M j 7 m O + 2 Z l v v x l K M X K p T 7 A 1 y P 5 f / G p + b n 4 u H j s R 8 q z 9 o 5 2 J c x g i T A e I W j e t A N E 5 C / 4 N S B K 5 C A b W l h 3 q d G 4 j 5 L X s M a W T + M t u d / / I D U j i d d w o / L z j H W I n 9 N 2 4 4 5 K w + 3 3 / 7 g B F e 7 6 L 4 u 6 N 6 4 u L 3 b V o 5 G D / y G H A 3 F K 8 5 9 o L b Y 6 h Y S 8 C V g Z 6 v P m t E 6 K b t j Z t b 5 9 s s v 3 b 2 d Y + C s k e 8 t b o G E U 9 E i Q h j m H / h j M M U G e A A j i o G G 3 p I O 1 j Z p Z M J i S i C f b p 4 Y 6 c V 4 f t N l v n U B r 5 w 4 Q i u 2 3 Z v Q g 5 F C A x z N 0 l n v / A F w 9 r e y i K f M 9 D W F 0 S U / j o E g + J z 0 k s H s A u R G r i Y A H i J j E l I Y p I 5 C E w k w 1 6 f p Q l K 3 u E C I u t F R + J E u B s R B x n 1 d M e J w h C i 6 k z E o Y m A W z D I w 9 i m g 3 E S R j a J y I 1 1 + y V A 3 C R 8 4 N P F N H N x v t w t M j L Y t w y J A P i l e 9 s W 8 f 2 d 0 6 Q I P u E f R T D H T F k w N N O N A u 3 4 m S G q k c E I F k k L J u R q n B B X d P J 5 s u j 2 X q T f 0 o K m r p X 8 q m S y R o v 5 R L F S W W w 1 k f J n 8 Y e a u 6 U O F h J Y T E 3 I 4 8 5 y 5 t 6 o O J p t 6 S C L m b q s J X r 1 h R b Y m m X V U e W M 7 O Q U X N g D U p V j C o u m g X b T N I a u 5 Q 7 0 V Q q w c U 1 + Q x E N f C 3 Z n O n t H G h P V 8 5 m l T h K 3 C 5 3 u m y w J d J V s w V U Z / z 8 Q z n 1 K q q n O r D l 1 U d v F p X 9 f k r F 9 Y S D F R W t f z 1 R F X j V Q i j f S H Q p c q p J R 9 S s u S 6 J B G l 6 1 b i j R B d C t k A M x i Q G K 1 H Z O g M / S C r f i s x 9 U O G y O f g E K y 0 r c Z 9 t I d w g g a H M U V h z w n c J G C L Y O 7 b r I w y d 9 z A y 9 Z z 3 0 h M 9 4 5 U T 5 1 I P B w 5 u 3 A Q n 7 m + t o / F e d Y h y Z i q z g 7 Y t e l l B X 7 A b 7 V 4 2 C D U C Y p D 8 K d l P + Y b i 9 G 6 J m A S E S 9 x a Q x U i 0 X 2 q 3 f f Z P L y x d r o m H 4 l D E v q 9 E g 9 d K M 7 a 4 b X g 2 f w Z r Y X S h 6 a O y H B 1 T T q 2 H J m F j R q j q x B q V y q 4 q J Z s G V e N g b P 4 a r M N j Q m p T W i M y m P m l u T / A 4 1 8 q z q j L y D B r / E X E d b W e O H d r U b O S O R S 7 q g 5 0 i d q 0 u T I j K N o E t 4 m k h V 0 b O Z m d h C 7 h q D F 2 C 6 W h q w s 6 k 6 c E 3 S m 6 M X e K W a o O O r c 3 U O X P J q l O D s 2 f e i f C M u u g s 1 C t / I M + 1 S 1 B i q t j S G V R d x t H H P Z f Z A K f 1 m p k r 8 U u O n N B C X 4 i l / V V e a D 0 O i 5 L T I l D I g U l V p 9 R S T a q O 3 B C 8 s e 9 C N r B M f U x R 9 u G a v m 3 d 7 V Q + q H V 9 1 z Z W 7 P g N c + 9 j S 2 j r L K g A 3 D i d F a R k k w x / B k F 7 h r L Z c z B u p V Q x v I N h F c q e i + f b A H S M v C Z C 3 g j 0 O 1 E c j J / J 8 P F r j x h l Z L K t K p m b 1 2 N w a X a Y c l 2 A r h 7 l 8 Q a 7 G Q 3 e i P F / r y 6 U q r w H 1 f 5 T e k i e G n F 2 y A F c t S K f u k J H v O k H W 6 q s + V j Z 1 a o x 1 S i a q C 8 T B 5 k E l L j y b r h Z c t Q u V m P 8 g M j E v d C L H N u l D P i d 1 Y f 7 S w l D Y h 1 f B P H a y T q n h M l h V w 5 S 9 u d 2 L P 6 S e 5 n K q Y V c j p U 1 f W U R 1 E A i X H B A k d m K a h / C 2 H y k P S R C U S t Q F w W Q O G t m 2 c u C i o H O f R L t D Q n Z b 9 9 G w 0 y O g 6 Z j G 1 a h y Y x O m + T y k D 3 z M 5 K G 7 T N w 7 / n C x 2 + v f 7 a Y v 0 v f T n 6 a P 4 O + z 9 F 3 6 b v o 0 P b f S f 9 L T 6 a P p Q / 7 3 q Z W e p W + m z y x Y 3 j k I 4 g N 7 I W c n 8 3 J n M E Y 8 3 3 n I V y E m N + 1 l / g 3 1 N z 7 2 I P x s R R F 2 S S i 5 X T 3 6 x n J u 8 c L T 3 / Y h S f L 4 W 1 v 7 R 5 9 B R z M Z + w d b 6 9 n / b M m A G d 5 y 8 M 7 Q w b v s C P I E A q x K G T F R c 7 P K R M m G c 6 L k R t m X K 3 x o U e q p M L B B J n 2 y r z B t 1 5 + 0 d O P t L / I 9 n E u w f C n + G j k e i o p d c M a Q U J S N x i 3 d d g n x F q H Q C m m g 2 Q x n b a u M 0 b 6 R 7 + + N H T w C q 1 B U i p 0 b k Y P j B y Q K M 1 / Z X A E v g d r H x z b j F y P Q O 6 D X W 7 g L l J l h X + J w d U 9 / T d 8 D 6 8 6 n T z j z / r U E G U 8 Z I d P X + X q c h E M U n Z z I g A T Q x S B P D y G / r G y o p b j c t p D j j h n V U G c 1 X s W 9 J G K v p / c R 2 m 1 t a s 5 t L y h a p y K o 5 O w P Q I Y + a m o a m V U w 8 i P h V H P R N Z D K T n 8 H c r w F 1 j y 0 g C 1 P 4 A M w h u k s p 9 M Z / / Q c 1 O u v 9 B T I 9 Y q r 2 e P 0 1 f S Z v I b L y S S A b o G i W A A U 8 M t + T H 3 s U l N f q R C k Y k B l y b r D v l x l P 9 Z B T + G z a o V 2 7 m 3 0 P o k f a v P W K I 8 L P 7 8 l A m D X Z M n 0 c 6 3 y g 6 Z V / u l S a S + h a U U R R f m 7 m k R Y 8 m Q z a X a m b J c H 2 V Z u / I Y f o h 8 I B r 0 i d w j 0 h q 1 8 k B l n E 6 1 N 3 b H t 9 v W F B e m b 0 B G L C Y k 9 W / y q B 2 H q Z 3 R P S q D e j G p o K p 3 S 3 9 J z p p K g V H 8 z 1 k N J V h Q o / U X U 7 y e c 7 K 8 L L c q l L p e k h T z z V X s s / U K s J A P S P 2 D B a f q G L 8 4 a g w w J h l 5 O H 8 O u m v p X 9 o h d 2 R I k v 6 N / p s 9 V J h j w 0 r P p z + l L G A I r W T N i V y 9 q E 0 + 1 Q D c D U j N w z R A z q 3 V j w f 7 0 E v G C S S R r 7 U A W z 8 B i Z v V V e s 5 T U k 7 T R 5 y e / w B Q S w E C L Q A U A A I A C A A t f n 1 I 8 H h t p 6 U A A A D 4 A A A A E g A A A A A A A A A A A A A A A A A A A A A A Q 2 9 u Z m l n L 1 B h Y 2 t h Z 2 U u e G 1 s U E s B A i 0 A F A A C A A g A L X 5 9 S A / K 6 a u k A A A A 6 Q A A A B M A A A A A A A A A A A A A A A A A 8 Q A A A F t D b 2 5 0 Z W 5 0 X 1 R 5 c G V z X S 5 4 b W x Q S w E C L Q A U A A I A C A A t f n 1 I X G r d Y 5 c H A A A g I w A A E w A A A A A A A A A A A A A A A A D i A Q A A R m 9 y b X V s Y X M v U 2 V j d G l v b j E u b V B L B Q Y A A A A A A w A D A M I A A A D G C Q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6 0 X g A A A A A A A J J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3 e l 9 w Y X l t Z W 5 0 U 2 V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S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R d W V y e U l E I i B W Y W x 1 Z T 0 i c 2 U x Z W M 4 O T g 3 L W V h Y z A t N D g 1 Y y 1 i Y z Q y L W J m M G Y 2 Z W J k Z T c y Z C I g L z 4 8 R W 5 0 c n k g V H l w Z T 0 i U m V j b 3 Z l c n l U Y X J n Z X R T a G V l d C I g V m F s d W U 9 I n P Q m 9 C 4 0 Y H R g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l z R n V u Y 3 R p b 2 5 R d W V y e S I g V m F s d W U 9 I m w w I i A v P j x F b n R y e S B U e X B l P S J G a W x s U 3 R h d H V z I i B W Y W x 1 Z T 0 i c 0 N v b X B s Z X R l I i A v P j x F b n R y e S B U e X B l P S J G a W x s Q 2 9 1 b n Q i I F Z h b H V l P S J s M T I 4 N S I g L z 4 8 R W 5 0 c n k g V H l w Z T 0 i R m l s b E V y c m 9 y Q 2 9 1 b n Q i I F Z h b H V l P S J s M C I g L z 4 8 R W 5 0 c n k g V H l w Z T 0 i R m l s b F R h c m d l d C I g V m F s d W U 9 I n N 3 e l 9 w Y X l t Z W 5 0 U 2 V 0 I i A v P j x F b n R y e S B U e X B l P S J G a W x s R X J y b 3 J D b 2 R l I i B W Y W x 1 Z T 0 i c 1 V u a 2 5 v d 2 4 i I C 8 + P E V u d H J 5 I F R 5 c G U 9 I k Z p b G x M Y X N 0 V X B k Y X R l Z C I g V m F s d W U 9 I m Q y M D E 0 L T E x L T E 0 V D E y O j I z O j M 1 L j k y O T k 0 M T F a I i A v P j x F b n R y e S B U e X B l P S J S Z X N 1 b H R U e X B l I i B W Y W x 1 Z T 0 i c 0 V 4 Y 2 V w d G l v b i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3 e l 9 w Y X l t Z W 5 0 U 2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6 X 3 B h e W 1 l b n R T Z X Q v d 3 p f c G F 5 b W V u d F N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U X V l c n l J R C I g V m F s d W U 9 I n M 4 N W E 4 Y T E 0 M i 1 m M G J m L T Q z Y z Q t O T I w N i 1 m M T Z i Y z V k M T E w M T k i I C 8 + P E V u d H J 5 I F R 5 c G U 9 I k Z p b G x D b 3 V u d C I g V m F s d W U 9 I m w z M D Y 0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E 0 L T E x L T E 0 V D E y O j I z O j M 1 L j Q y O D k x O T N a I i A v P j x F b n R y e S B U e X B l P S J S Z X N 1 b H R U e X B l I i B W Y W x 1 Z T 0 i c 0 V 4 Y 2 V w d G l v b i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P c H B v c n R 1 b m l 0 e V N l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P c H B v c n R 1 b m l 0 e V N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l 9 w Y X l t Z W 5 0 U 2 V 0 L 1 J l b W 9 2 Z W R P d G h l c k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l 9 w Y X l t Z W 5 0 U 2 V 0 L 0 V 4 c G F u Z C U y M H d 6 X 3 N 1 b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l 9 w Y X l t Z W 5 0 U 2 V 0 L 0 V 4 c G F u Z C U y M H d 6 X 2 9 y Z 2 F u a X p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6 X 3 B h e W 1 l b n R T Z X Q v R X h w Y W 5 k J T I w d 3 p f b 3 B w b 3 J 0 d W 5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l 9 w Y X l t Z W 5 0 U 2 V 0 L 0 V 4 c G F u Z C U y M H d 6 X 2 R p c m V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6 X 3 B h e W 1 l b n R T Z X Q v R X h w Y W 5 k J T I w d 3 p f Y 2 9 t c G F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6 X 3 B h e W 1 l b n R T Z X Q v R X h w Y W 5 k J T I w c 3 R h d H V z Y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d 6 X 3 B h e W 1 l b n R T Z X Q v R X h w Y W 5 k J T I w c 3 R h d G V j b 2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p f c G F 5 b W V u d F N l d C 9 F e H B h b m Q l M j B 3 e l 9 v c H B v c n R 1 b m l 0 e V 9 3 e l 9 w Y X l t Z W 5 0 X 2 9 w c G 9 y d H V u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U m V t b 3 Z l Z E 9 0 a G V y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c G 9 y d H V u a X R 5 U 2 V 0 L 0 V 4 c G F u Z C U y M F R v d G F s R G l z Y 2 9 1 b n R B b W 9 1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F e H B h b m Q l M j B U b 3 R h b E F t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c G 9 y d H V u a X R 5 U 2 V 0 L 0 V 4 c G F u Z C U y M F N 0 Y X R 1 c 0 N v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F e H B h b m Q l M j B T d G F 0 Z U N v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F e H B h b m Q l M j B Q Y X J l b n R B Y 2 N v d W 5 0 S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F e H B h b m Q l M j B P d 2 5 l c k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b m V 3 X 3 p h a 3 N 0 b 2 l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b m V 3 X 3 N 1 b W 1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c G 9 y d H V u a X R 5 U 2 V 0 L 0 V 4 c G F u Z C U y M G 5 l d 1 9 z b 3 N 0 d n p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Q n V k Z 2 V 0 Q W 1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Q W N j b 3 V u d E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d 3 p f c H J v Z H V j d H N h b m R z Z X J 2 a W N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d G l 2 a X R 5 U G 9 p b n R l c l N l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U X V l c n l J R C I g V m F s d W U 9 I n M x N 2 Y x M T c x Z C 0 0 M D g 5 L T Q 5 Y m Q t O W V l Z i 0 0 M 2 V l O T V h M D J l M G U i I C 8 + P E V u d H J 5 I F R 5 c G U 9 I k Z p b G x T d G F 0 d X M i I F Z h b H V l P S J z R X J y b 3 I i I C 8 + P E V u d H J 5 I F R 5 c G U 9 I k Z p b G x F c n J v c k N v Z G U i I F Z h b H V l P S J z V W 5 r b m 9 3 b i I g L z 4 8 R W 5 0 c n k g V H l w Z T 0 i R m l s b E V y c m 9 y T W V z c 2 F n Z S I g V m F s d W U 9 I n N b 0 J 7 R i N C 4 0 L H Q u t C w I N G A 0 L D Q t 9 G A 0 L X R i N C 1 0 L 3 Q u N G P X S D Q l N C 7 0 Y 8 g 0 L / Q v t C 0 0 L r Q u 9 G O 0 Y f Q t d C 9 0 L j R j y D Q u i D Q u N G B 0 Y L Q v t G H 0 L 3 Q u N C 6 0 Y M g T 0 R h d G E g 0 Y L R g N C 1 0 L H R g 9 G O 0 Y L R g d G P I N G D 0 Y f Q t d G C 0 L 3 R i 9 C 1 I N C 0 0 L D Q v d C 9 0 Y v Q t S 4 g 0 J T Q u 9 G P I N C / 0 Y D Q v t C 0 0 L 7 Q u 9 C 2 0 L X Q v d C 4 0 Y 8 g 0 L L R i 9 C / 0 L 7 Q u 9 C 9 0 L j R g t C 1 I N C + 0 L H Q v d C + 0 L L Q u 9 C 1 0 L 3 Q u N C 1 I N C 4 I N G D 0 L r Q s N C 2 0 L j R g t C 1 I N G D 0 Y f Q t d G C 0 L 3 R i 9 C 1 I N C 0 0 L D Q v d C 9 0 Y v Q t S 4 g K N C Y 0 Y H R g t C + 0 Y f Q v d C 4 0 L o g 0 L I g a H R 0 c H M 6 L y 9 3 e m N s b 3 V k L m N y b T Q u Z H l u Y W 1 p Y 3 M u Y 2 9 t L 1 h S T V N l c n Z p Y 2 V z L z I w M T E v T 3 J n Y W 5 p e m F 0 a W 9 u R G F 0 Y S 5 z d m M u K S I g L z 4 8 R W 5 0 c n k g V H l w Z T 0 i R m l s b E x h c 3 R V c G R h d G V k I i B W Y W x 1 Z T 0 i Z D I w M T U t M D Q t M j d U M T U 6 M j g 6 M j k u O T A 2 M j Q w O V o i I C 8 + P E V u d H J 5 I F R 5 c G U 9 I l J l c 3 V s d F R 5 c G U i I F Z h b H V l P S J z R X h j Z X B 0 a W 9 u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F j d G l 2 a X R 5 U G 9 p b n R l c l N l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3 R p d m l 0 e V B v a W 5 0 Z X J T Z X Q v Q W N 0 a X Z p d H l Q b 2 l u d G V y U 2 V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T Z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B Z G R l Z F R v R G F 0 Y U 1 v Z G V s I i B W Y W x 1 Z T 0 i b D E i I C 8 + P E V u d H J 5 I F R 5 c G U 9 I k 5 h b W V V c G R h d G V k Q W Z 0 Z X J G a W x s I i B W Y W x 1 Z T 0 i b D A i I C 8 + P E V u d H J 5 I F R 5 c G U 9 I l F 1 Z X J 5 S U Q i I F Z h b H V l P S J z M j Q 2 O G Q x N j U t M z l i N y 0 0 Z W I w L W F l M z g t Z j U x M W J j Z D Q w O T V l I i A v P j x F b n R y e S B U e X B l P S J G a W x s U 3 R h d H V z I i B W Y W x 1 Z T 0 i c 0 V y c m 9 y I i A v P j x F b n R y e S B U e X B l P S J G a W x s R X J y b 3 J D b 2 R l I i B W Y W x 1 Z T 0 i c 1 V u a 2 5 v d 2 4 i I C 8 + P E V u d H J 5 I F R 5 c G U 9 I k Z p b G x F c n J v c k 1 l c 3 N h Z 2 U i I F Z h b H V l P S J z W 9 C e 0 Y j Q u N C x 0 L r Q s C D R g N C w 0 L f R g N C 1 0 Y j Q t d C 9 0 L j R j 1 0 g 0 J T Q u 9 G P I N C / 0 L 7 Q t N C 6 0 L v R j t G H 0 L X Q v d C 4 0 Y 8 g 0 L o g 0 L j R g d G C 0 L 7 R h 9 C 9 0 L j Q u t G D I E 9 E Y X R h I N G C 0 Y D Q t d C x 0 Y P R j t G C 0 Y H R j y D R g 9 G H 0 L X R g t C 9 0 Y v Q t S D Q t N C w 0 L 3 Q v d G L 0 L U u I N C U 0 L v R j y D Q v 9 G A 0 L 7 Q t N C + 0 L v Q t t C 1 0 L 3 Q u N G P I N C y 0 Y v Q v 9 C + 0 L v Q v d C 4 0 Y L Q t S D Q v t C x 0 L 3 Q v t C y 0 L v Q t d C 9 0 L j Q t S D Q u C D R g 9 C 6 0 L D Q t t C 4 0 Y L Q t S D R g 9 G H 0 L X R g t C 9 0 Y v Q t S D Q t N C w 0 L 3 Q v d G L 0 L U u I C j Q m N G B 0 Y L Q v t G H 0 L 3 Q u N C 6 I N C y I G h 0 d H B z O i 8 v d 3 p j b G 9 1 Z C 5 j c m 0 0 L m R 5 b m F t a W N z L m N v b S 9 Y U k 1 T Z X J 2 a W N l c y 8 y M D E x L 0 9 y Z 2 F u a X p h d G l v b k R h d G E u c 3 Z j L i k i I C 8 + P E V u d H J 5 I F R 5 c G U 9 I k Z p b G x M Y X N 0 V X B k Y X R l Z C I g V m F s d W U 9 I m Q y M D E 1 L T A 0 L T I 3 V D E 1 O j I 4 O j M w L j Q x O T Y y N j F a I i A v P j x F b n R y e S B U e X B l P S J S Z X N 1 b H R U e X B l I i B W Y W x 1 Z T 0 i c 0 V 4 Y 2 V w d G l v b i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Y 2 N v d W 5 0 U 2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T Z X Q v Q W N j b 3 V u d F N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3 R p d m l 0 e V B v a W 5 0 Z X J T Z X Q v U m V t b 3 Z l Z E 9 0 a G V y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d G l 2 a X R 5 U G 9 p b n R l c l N l d C 9 F e H B h b m Q l M j B T d G F 0 Z U N v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3 R p d m l 0 e V B v a W 5 0 Z X J T Z X Q v R X h w Y W 5 k J T I w S W 5 z d G F u Y 2 V U e X B l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d G l 2 a X R 5 U G 9 p b n R l c l N l d C 9 F e H B h b m Q l M j B P d 2 5 l c k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N j b 3 V u d F N l d C 9 S Z W 1 v d m V k T 3 R o Z X J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w b 3 J 0 d W 5 p d H l T Z X Q v R X h w Y W 5 k J T I w b m V 3 X 3 N 1 b W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B v c n R 1 b m l 0 e V N l d C 9 F e H B h b m Q l M j B D d X N 0 b 2 1 l c k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N 0 a X Z p d H l Q b 2 l u d G V y U 2 V 0 L 0 V 4 c G F u Z C U y M F J l Z 2 F y Z G l u Z 0 9 i a m V j d E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p f c G F 5 b W V u d F N l d C 9 F e H B h b m Q l M j B 3 e l 9 h d H R y a W J 1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X N 0 Z W 1 V c 2 V y U 2 V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D U k 1 1 c 2 V y c y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R d W V y e U l E I i B W Y W x 1 Z T 0 i c z M 0 M T Y x O D B m L W M y M j k t N D M z N y 0 4 M G M 3 L W M w Z T k 2 Z T N j Y j c x M y I g L z 4 8 R W 5 0 c n k g V H l w Z T 0 i R m l s b F N 0 Y X R 1 c y I g V m F s d W U 9 I n N D b 2 1 w b G V 0 Z S I g L z 4 8 R W 5 0 c n k g V H l w Z T 0 i R m l s b E N v d W 5 0 I i B W Y W x 1 Z T 0 i b D E 4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x N C 0 x M S 0 x N F Q x M j o y M z o z N i 4 z M T A 5 N T c 2 W i I g L z 4 8 R W 5 0 c n k g V H l w Z T 0 i U m V z d W x 0 V H l w Z S I g V m F s d W U 9 I n N F e G N l c H R p b 2 4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3 l z d G V t V X N l c l N l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e X N 0 Z W 1 V c 2 V y U 2 V 0 L 1 N 5 c 3 R l b V V z Z X J T Z X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l z d G V t V X N l c l N l d C 9 S Z W 1 v d m V k T 3 R o Z X J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T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0 V 4 Y 2 V w d G l v b i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E Y X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R G F 0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E U 2 h l Z X Q 8 L 0 l 0 Z W 1 Q Y X R o P j w v S X R l b U x v Y 2 F 0 a W 9 u P j x T d G F i b G V F b n R y a W V z P j x F b n R y e S B U e X B l P S J J c 1 B y a X Z h d G U i I F Z h b H V l P S J s M C I g L z 4 8 R W 5 0 c n k g V H l w Z T 0 i S X N G d W 5 j d G l v b l F 1 Z X J 5 I i B W Y W x 1 Z T 0 i b D A i I C 8 + P E V u d H J 5 I F R 5 c G U 9 I k Z p b G x F b m F i b G V k I i B W Y W x 1 Z T 0 i b D E i I C 8 + P E V u d H J 5 I F R 5 c G U 9 I k Z p b G x U b 0 R h d G F N b 2 R l b E V u Y W J s Z W Q i I F Z h b H V l P S J s M S I g L z 4 8 R W 5 0 c n k g V H l w Z T 0 i Q W R k Z W R U b 0 R h d G F N b 2 R l b C I g V m F s d W U 9 I m w x I i A v P j x F b n R y e S B U e X B l P S J O Y W 1 l V X B k Y X R l Z E F m d G V y R m l s b C I g V m F s d W U 9 I m w w I i A v P j x F b n R y e S B U e X B l P S J R d W V y e U l E I i B W Y W x 1 Z T 0 i c z Q z M j A 1 Y m N j L W Y 5 Z T I t N G Z i Y S 1 i Y W I z L T Q y Y j B l Z G J j M z F k Z C I g L z 4 8 R W 5 0 c n k g V H l w Z T 0 i U m V j b 3 Z l c n l U Y X J n Z X R T a G V l d C I g V m F s d W U 9 I n P Q m 9 C 4 0 Y H R g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D b 2 x 1 b W 5 U e X B l c y I g V m F s d W U 9 I n N p W W F H a G 9 V P S I g L z 4 8 R W 5 0 c n k g V H l w Z T 0 i R m l s b E N v b H V t b k 5 h b W V z I i B W Y W x 1 Z T 0 i c 1 s m c X V v d D v Q n 9 C + I N C 0 0 L 3 R j 9 C 8 J n F 1 b 3 Q 7 L C Z x d W 9 0 O 9 C d 0 L 7 Q v N C 1 0 Y A g 0 Y H R h 9 C 1 0 Y L Q s C Z x d W 9 0 O y w m c X V v d D v Q m t C + 0 L Q m c X V v d D s s J n F 1 b 3 Q 7 0 J 7 R g N C z 0 L D Q v d C 4 0 L f Q s N G G 0 L j R j y Z x d W 9 0 O y w m c X V v d D v Q m t C + 0 L 3 Q t d G H 0 L 3 R i 9 C 5 I N C + 0 Y H R g t C w 0 Y L Q v t C 6 J n F 1 b 3 Q 7 X S I g L z 4 8 R W 5 0 c n k g V H l w Z T 0 i R m l s b E N v d W 5 0 I i B W Y W x 1 Z T 0 i b D Q x I i A v P j x F b n R y e S B U e X B l P S J G a W x s U 3 R h d H V z I i B W Y W x 1 Z T 0 i c 0 N v b X B s Z X R l I i A v P j x F b n R y e S B U e X B l P S J G a W x s V G F y Z 2 V 0 I i B W Y W x 1 Z T 0 i c 1 R E U 2 h l Z X Q i I C 8 + P E V u d H J 5 I F R 5 c G U 9 I k Z p b G x F c n J v c k N v Z G U i I F Z h b H V l P S J z V W 5 r b m 9 3 b i I g L z 4 8 R W 5 0 c n k g V H l w Z T 0 i R m l s b E x h c 3 R V c G R h d G V k I i B W Y W x 1 Z T 0 i Z D I w M T U t M D Q t M j d U M T U 6 M j g 6 M j k u M z Y 1 O D U z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E U 2 h l Z X Q v Q 2 h h b m d l Z F R 5 c G U u e 9 C f 0 L 4 g 0 L T Q v d G P 0 L w s M H 0 m c X V v d D s s J n F 1 b 3 Q 7 U 2 V j d G l v b j E v V E R T a G V l d C 9 D a G F u Z 2 V k V H l w Z S 5 7 0 J 3 Q v t C 8 0 L X R g C D R g d G H 0 L X R g t C w L D F 9 J n F 1 b 3 Q 7 L C Z x d W 9 0 O 1 N l Y 3 R p b 2 4 x L 1 R E U 2 h l Z X Q v Q 2 h h b m d l Z F R 5 c G U u e 9 C a 0 L 7 Q t C w y f S Z x d W 9 0 O y w m c X V v d D t T Z W N 0 a W 9 u M S 9 U R F N o Z W V 0 L 0 N o Y W 5 n Z W R U e X B l L n v Q n t G A 0 L P Q s N C 9 0 L j Q t 9 C w 0 Y b Q u N G P L D N 9 J n F 1 b 3 Q 7 L C Z x d W 9 0 O 1 N l Y 3 R p b 2 4 x L 1 R E U 2 h l Z X Q v Q 2 h h b m d l Z F R 5 c G U u e 9 C a 0 L 7 Q v d C 1 0 Y f Q v d G L 0 L k g 0 L 7 R g d G C 0 L D R g t C + 0 L o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E R T a G V l d C 9 D a G F u Z 2 V k V H l w Z S 5 7 0 J / Q v i D Q t N C 9 0 Y / Q v C w w f S Z x d W 9 0 O y w m c X V v d D t T Z W N 0 a W 9 u M S 9 U R F N o Z W V 0 L 0 N o Y W 5 n Z W R U e X B l L n v Q n d C + 0 L z Q t d G A I N G B 0 Y f Q t d G C 0 L A s M X 0 m c X V v d D s s J n F 1 b 3 Q 7 U 2 V j d G l v b j E v V E R T a G V l d C 9 D a G F u Z 2 V k V H l w Z S 5 7 0 J r Q v t C 0 L D J 9 J n F 1 b 3 Q 7 L C Z x d W 9 0 O 1 N l Y 3 R p b 2 4 x L 1 R E U 2 h l Z X Q v Q 2 h h b m d l Z F R 5 c G U u e 9 C e 0 Y D Q s 9 C w 0 L 3 Q u N C 3 0 L D R h t C 4 0 Y 8 s M 3 0 m c X V v d D s s J n F 1 b 3 Q 7 U 2 V j d G l v b j E v V E R T a G V l d C 9 D a G F u Z 2 V k V H l w Z S 5 7 0 J r Q v t C 9 0 L X R h 9 C 9 0 Y v Q u S D Q v t G B 0 Y L Q s N G C 0 L 7 Q u i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E U 2 h l Z X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R T a G V l d C 9 U R F N o Z W V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E U 2 h l Z X Q v U m V t b 3 Z l Z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R F N o Z W V 0 L 1 J l b W 9 2 Z W R U b 3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R T a G V l d C 9 G a X J z d F J v d 0 F z S G V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R T a G V l d C 9 S Z W 1 v d m V k Q m 9 0 d G 9 t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E U 2 h l Z X Q v Q 2 h h b m d l Z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U 0 9 y Z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J c 0 Z 1 b m N 0 a W 9 u U X V l c n k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N j Y z J h Z W Q 0 N i 1 i M 2 N h L T Q z M T E t Y j c 1 M y 1 i Z T l i Z T E 2 Z j Z l N 2 Q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l N v c m c i I C 8 + P E V u d H J 5 I F R 5 c G U 9 I k Z p b G x M Y X N 0 V X B k Y X R l Z C I g V m F s d W U 9 I m Q y M D E 0 L T A 4 L T A 1 V D E w O j U x O j M 5 L j c z N z A 0 N z Z a I i A v P j x F b n R y e S B U e X B l P S J S Z X N 1 b H R U e X B l I i B W Y W x 1 Z T 0 i c 0 V 4 Y 2 V w d G l v b i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U 0 9 y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U 0 9 y Z y 9 U R F N o Z W V 0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T T 3 J n L 1 J l b W 9 2 Z W R U b 3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N P c m c v R m l y c 3 R S b 3 d B c 0 h l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T T 3 J n L 1 J l b W 9 2 Z W R C b 3 R 0 b 2 1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l N P c m c v U m V t b 3 Z l Z E 9 0 a G V y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T T 3 J n L 0 R 1 c G x p Y 2 F 0 Z X N S Z W 1 v d m V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E R T a G V l d C 9 G a W x 0 Z X J l Z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l T Z X R f c G x h a W 5 n a W 5 E Y X R l X 1 V U Q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E i I C 8 + P E V u d H J 5 I F R 5 c G U 9 I k F k Z G V k V G 9 E Y X R h T W 9 k Z W w i I F Z h b H V l P S J s M S I g L z 4 8 R W 5 0 c n k g V H l w Z T 0 i T m F t Z V V w Z G F 0 Z W R B Z n R l c k Z p b G w i I F Z h b H V l P S J s M C I g L z 4 8 R W 5 0 c n k g V H l w Z T 0 i U X V l c n l J R C I g V m F s d W U 9 I n N k O W I 3 Z D F i Y y 0 2 N G V i L T Q z M W U t O T A w Z S 0 2 Z D M 4 Z G E 2 Z m E x M W Q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J v Q u N G B 0 Y I x I i A v P j x F b n R y e S B U e X B l P S J J c 0 Z 1 b m N 0 a W 9 u U X V l c n k i I F Z h b H V l P S J s M C I g L z 4 8 R W 5 0 c n k g V H l w Z T 0 i R m l s b F N 0 Y X R 1 c y I g V m F s d W U 9 I n N F c n J v c i I g L z 4 8 R W 5 0 c n k g V H l w Z T 0 i R m l s b F R h c m d l d C I g V m F s d W U 9 I n N Q Y X l T Z X R f c G x h a W 5 n a W 5 E Y X R l X 1 V U Q y I g L z 4 8 R W 5 0 c n k g V H l w Z T 0 i R m l s b E V y c m 9 y Q 2 9 k Z S I g V m F s d W U 9 I n N V b m t u b 3 d u I i A v P j x F b n R y e S B U e X B l P S J G a W x s R X J y b 3 J N Z X N z Y W d l I i B W Y W x 1 Z T 0 i c 1 v Q n t G I 0 L j Q s d C 6 0 L A g 0 Y D Q s N C 3 0 Y D Q t d G I 0 L X Q v d C 4 0 Y 9 d I N C U 0 L v R j y D Q v 9 C + 0 L T Q u t C 7 0 Y 7 R h 9 C 1 0 L 3 Q u N G P I N C 6 I N C 4 0 Y H R g t C + 0 Y f Q v d C 4 0 L r R g y B P R G F 0 Y S D R g t G A 0 L X Q s d G D 0 Y 7 R g t G B 0 Y 8 g 0 Y P R h 9 C 1 0 Y L Q v d G L 0 L U g 0 L T Q s N C 9 0 L 3 R i 9 C 1 L i D Q l N C 7 0 Y 8 g 0 L / R g N C + 0 L T Q v t C 7 0 L b Q t d C 9 0 L j R j y D Q s t G L 0 L / Q v t C 7 0 L 3 Q u N G C 0 L U g 0 L 7 Q s d C 9 0 L 7 Q s t C 7 0 L X Q v d C 4 0 L U g 0 L g g 0 Y P Q u t C w 0 L b Q u N G C 0 L U g 0 Y P R h 9 C 1 0 Y L Q v d G L 0 L U g 0 L T Q s N C 9 0 L 3 R i 9 C 1 L i A o 0 J j R g d G C 0 L 7 R h 9 C 9 0 L j Q u i D Q s i B o d H R w c z o v L 3 d 6 Y 2 x v d W Q u Y 3 J t N C 5 k e W 5 h b W l j c y 5 j b 2 0 v W F J N U 2 V y d m l j Z X M v M j A x M S 9 P c m d h b m l 6 Y X R p b 2 5 E Y X R h L n N 2 Y y 4 p I i A v P j x F b n R y e S B U e X B l P S J G a W x s T G F z d F V w Z G F 0 Z W Q i I F Z h b H V l P S J k M j A x N S 0 w N C 0 y N 1 Q x N T o y O D o y O C 4 z M z E w O T E w W i I g L z 4 8 R W 5 0 c n k g V H l w Z T 0 i U m V z d W x 0 V H l w Z S I g V m F s d W U 9 I n N F e G N l c H R p b 2 4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G F 5 U 2 V 0 X 3 B s Y W l u Z 2 l u R G F 0 Z V 9 V V E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5 U 2 V 0 X 3 B s Y W l u Z 2 l u R G F 0 Z V 9 V V E M v d 3 p f c G F 5 b W V u d F N l d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l T Z X R f c G x h a W 5 n a W 5 E Y X R l X 1 V U Q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5 U 2 V 0 X 3 B s Y W l u Z 2 l u R G F 0 Z V 9 V V E M v S W 5 z Z X J 0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l T Z X R f c G x h a W 5 n a W 5 E Y X R l X 1 V U Q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y V E M C V C N S V E M C V C R C V E M C V C N S V E M C V C N C V E M C V C N i V E M C V C N S V E M S U 4 M C V E M S U 4 Q j w v S X R l b V B h d G g + P C 9 J d G V t T G 9 j Y X R p b 2 4 + P F N 0 Y W J s Z U V u d H J p Z X M + P E V u d H J 5 I F R 5 c G U 9 I k l z R n V u Y 3 R p b 2 5 R d W V y e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G a W x s R X J y b 3 J D b 3 V u d C I g V m F s d W U 9 I m w w I i A v P j x F b n R y e S B U e X B l P S J G a W x s Q 2 9 s d W 1 u V H l w Z X M i I F Z h b H V l P S J z Z 0 E 9 P S I g L z 4 8 R W 5 0 c n k g V H l w Z T 0 i R m l s b E N v b H V t b k 5 h b W V z I i B W Y W x 1 Z T 0 i c 1 s m c X V v d D v Q n 9 C + 0 L T R g N C w 0 L f Q t N C 1 0 L v Q t d C 9 0 L j Q t S Z x d W 9 0 O 1 0 i I C 8 + P E V u d H J 5 I F R 5 c G U 9 I k Z p b G x F c n J v c k N v Z G U i I F Z h b H V l P S J z V W 5 r b m 9 3 b i I g L z 4 8 R W 5 0 c n k g V H l w Z T 0 i R m l s b E x h c 3 R V c G R h d G V k I i B W Y W x 1 Z T 0 i Z D I w M T U t M D Q t M j d U M T U 6 M j g 6 M z E u O T Y 3 N z Q z N F o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y Z x d W 9 0 O 9 C f 0 L 7 Q t N G A 0 L D Q t 9 C 0 0 L X Q u 9 C 1 0 L 3 Q u N C 1 J n F 1 b 3 Q 7 X S w m c X V v d D t x d W V y e V J l b G F 0 a W 9 u c 2 h p c H M m c X V v d D s 6 W 1 0 s J n F 1 b 3 Q 7 Y 2 9 s d W 1 u S W R l b n R p d G l l c y Z x d W 9 0 O z p b J n F 1 b 3 Q 7 U 2 V j d G l v b j E v 0 J z Q t d C 9 0 L X Q t N C 2 0 L X R g N G L L 9 C Y 0 Y H R g t C + 0 Y f Q v d C 4 0 L o u e 9 C f 0 L 7 Q t N G A 0 L D Q t 9 C 0 0 L X Q u 9 C 1 0 L 3 Q u N C 1 L D J 9 J n F 1 b 3 Q 7 X S w m c X V v d D t D b 2 x 1 b W 5 D b 3 V u d C Z x d W 9 0 O z o x L C Z x d W 9 0 O 0 t l e U N v b H V t b k 5 h b W V z J n F 1 b 3 Q 7 O l s m c X V v d D v Q n 9 C + 0 L T R g N C w 0 L f Q t N C 1 0 L v Q t d C 9 0 L j Q t S Z x d W 9 0 O 1 0 s J n F 1 b 3 Q 7 Q 2 9 s d W 1 u S W R l b n R p d G l l c y Z x d W 9 0 O z p b J n F 1 b 3 Q 7 U 2 V j d G l v b j E v 0 J z Q t d C 9 0 L X Q t N C 2 0 L X R g N G L L 9 C Y 0 Y H R g t C + 0 Y f Q v d C 4 0 L o u e 9 C f 0 L 7 Q t N G A 0 L D Q t 9 C 0 0 L X Q u 9 C 1 0 L 3 Q u N C 1 L D J 9 J n F 1 b 3 Q 7 X S w m c X V v d D t S Z W x h d G l v b n N o a X B J b m Z v J n F 1 b 3 Q 7 O l t d f S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R m l s b E N v d W 5 0 I i B W Y W x 1 Z T 0 i b D E z I i A v P j x F b n R y e S B U e X B l P S J G a W x s U 3 R h d H V z I i B W Y W x 1 Z T 0 i c 0 N v b X B s Z X R l I i A v P j x F b n R y e S B U e X B l P S J G a W x s V G F y Z 2 V 0 I i B W Y W x 1 Z T 0 i c 9 C c 0 L X Q v d C 1 0 L T Q t t C 1 0 Y D R i 1 8 y I i A v P j x F b n R y e S B U e X B l P S J R d W V y e U l E I i B W Y W x 1 Z T 0 i c z c w M W J h M T Q z L T R m N z U t N D k 5 N y 0 4 O G Q 4 L T c 1 M j g x Z D Z k Z T Q 1 N C I g L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O U M l R D A l Q j U l R D A l Q k Q l R D A l Q j U l R D A l Q j Q l R D A l Q j Y l R D A l Q j U l R D E l O D A l R D E l O E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D J U Q w J U I 1 J U Q w J U J E J U Q w J U I 1 J U Q w J U I 0 J U Q w J U I 2 J U Q w J U I 1 J U Q x J T g w J U Q x J T h C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y V E M C V C N S V E M C V C R C V E M C V C N S V E M C V C N C V E M C V C N i V E M C V C N S V E M S U 4 M C V E M S U 4 Q i 8 l R D A l Q T M l R D A l Q j Q l R D A l Q j A l R D A l Q k I l R D A l Q j U l R D A l Q k Q l R D A l Q k Q l R D E l O E I l R D A l Q j U l M j A l R D A l Q j Q l R D E l O D M l R D A l Q j E l R D A l Q k I l R D A l Q j g l R D A l Q k E l R D A l Q j A l R D E l O D I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M l R D A l Q j U l R D A l Q k Q l R D A l Q j U l R D A l Q j Q l R D A l Q j Y l R D A l Q j U l R D E l O D A l R D E l O E I l M j A o M i k 8 L 0 l 0 Z W 1 Q Y X R o P j w v S X R l b U x v Y 2 F 0 a W 9 u P j x T d G F i b G V F b n R y a W V z P j x F b n R y e S B U e X B l P S J J c 0 Z 1 b m N 0 a W 9 u U X V l c n k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R m l s b E V y c m 9 y Q 2 9 1 b n Q i I F Z h b H V l P S J s M C I g L z 4 8 R W 5 0 c n k g V H l w Z T 0 i R m l s b E N v b H V t b l R 5 c G V z I i B W Y W x 1 Z T 0 i c 2 d B P T 0 i I C 8 + P E V u d H J 5 I F R 5 c G U 9 I k Z p b G x D b 2 x 1 b W 5 O Y W 1 l c y I g V m F s d W U 9 I n N b J n F 1 b 3 Q 7 0 K b Q n i Z x d W 9 0 O 1 0 i I C 8 + P E V u d H J 5 I F R 5 c G U 9 I k Z p b G x F c n J v c k N v Z G U i I F Z h b H V l P S J z V W 5 r b m 9 3 b i I g L z 4 8 R W 5 0 c n k g V H l w Z T 0 i R m l s b E x h c 3 R V c G R h d G V k I i B W Y W x 1 Z T 0 i Z D I w M T U t M D Q t M j d U M T U 6 M j g 6 M z I u N D Y 3 M T A 5 M F o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y Z x d W 9 0 O 9 C m 0 J 4 m c X V v d D t d L C Z x d W 9 0 O 3 F 1 Z X J 5 U m V s Y X R p b 2 5 z a G l w c y Z x d W 9 0 O z p b X S w m c X V v d D t j b 2 x 1 b W 5 J Z G V u d G l 0 a W V z J n F 1 b 3 Q 7 O l s m c X V v d D t T Z W N 0 a W 9 u M S / Q n N C 1 0 L 3 Q t d C 0 0 L b Q t d G A 0 Y s g K D I p L 9 C Y 0 Y H R g t C + 0 Y f Q v d C 4 0 L o u e 9 C m 0 J 4 s M X 0 m c X V v d D t d L C Z x d W 9 0 O 0 N v b H V t b k N v d W 5 0 J n F 1 b 3 Q 7 O j E s J n F 1 b 3 Q 7 S 2 V 5 Q 2 9 s d W 1 u T m F t Z X M m c X V v d D s 6 W y Z x d W 9 0 O 9 C m 0 J 4 m c X V v d D t d L C Z x d W 9 0 O 0 N v b H V t b k l k Z W 5 0 a X R p Z X M m c X V v d D s 6 W y Z x d W 9 0 O 1 N l Y 3 R p b 2 4 x L 9 C c 0 L X Q v d C 1 0 L T Q t t C 1 0 Y D R i y A o M i k v 0 J j R g d G C 0 L 7 R h 9 C 9 0 L j Q u i 5 7 0 K b Q n i w x f S Z x d W 9 0 O 1 0 s J n F 1 b 3 Q 7 U m V s Y X R p b 2 5 z a G l w S W 5 m b y Z x d W 9 0 O z p b X X 0 i I C 8 + P E V u d H J 5 I F R 5 c G U 9 I l J l Y 2 9 2 Z X J 5 V G F y Z 2 V 0 U 2 h l Z X Q i I F Z h b H V l P S J z 0 J v Q u N G B 0 Y I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Z p b G x D b 3 V u d C I g V m F s d W U 9 I m w y M C I g L z 4 8 R W 5 0 c n k g V H l w Z T 0 i R m l s b F N 0 Y X R 1 c y I g V m F s d W U 9 I n N D b 2 1 w b G V 0 Z S I g L z 4 8 R W 5 0 c n k g V H l w Z T 0 i R m l s b F R h c m d l d C I g V m F s d W U 9 I n P Q n N C 1 0 L 3 Q t d C 0 0 L b Q t d G A 0 Y t f X z I i I C 8 + P E V u d H J 5 I F R 5 c G U 9 I l F 1 Z X J 5 S U Q i I F Z h b H V l P S J z M j c 5 Y W Z m M j Q t N j c 4 Z S 0 0 M T A 3 L W J m M T Y t M z V h N G Y 1 N T Z l N 2 Z j I i A v P j x F b n R y e S B U e X B l P S J S Z X N 1 b H R U e X B l I i B W Y W x 1 Z T 0 i c 1 R h Y m x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U 5 Q y V E M C V C N S V E M C V C R C V E M C V C N S V E M C V C N C V E M C V C N i V E M C V C N S V E M S U 4 M C V E M S U 4 Q i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M l R D A l Q j U l R D A l Q k Q l R D A l Q j U l R D A l Q j Q l R D A l Q j Y l R D A l Q j U l R D E l O D A l R D E l O E I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D J U Q w J U I 1 J U Q w J U J E J U Q w J U I 1 J U Q w J U I 0 J U Q w J U I 2 J U Q w J U I 1 J U Q x J T g w J U Q x J T h C J T I w K D I p L y V E M C V B M y V E M C V C N C V E M C V C M C V E M C V C Q i V E M C V C N S V E M C V C R C V E M C V C R C V E M S U 4 Q i V E M C V C N S U y M C V E M C V C N C V E M S U 4 M y V E M C V C M S V E M C V C Q i V E M C V C O C V E M C V C Q S V E M C V C M C V E M S U 4 M i V E M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Z M P u V W A C 9 R 7 Z g z Q 4 h 1 b N i A A A A A A I A A A A A A B B m A A A A A Q A A I A A A A L z N s 0 v 7 u p 9 W n 1 m R r q 4 v n A d 0 2 o l s S l T 2 F v s Q 6 N I / 3 7 X y A A A A A A 6 A A A A A A g A A I A A A A D 8 7 s j u x d D t K r w d N E C + X 4 / J W J V U n V x u Y u u z A 8 M P d d v B H U A A A A J g r 8 M x X H 9 P p / 8 l b 8 P 5 n q v a H l F O q 2 j m q Q x s r M G / R B K W Q R Y 5 / Z m 5 R V J c w T N m 3 u V U J f E B g r W z v m A n 7 P X F j Q y K e 2 y O X Q h n x j 5 3 1 r K 2 s J b 0 7 f f p O Q A A A A N E b x 4 F M i 5 X Z 6 Y N W a j h i E B O I Z P F G 0 f w 2 G J O B o r E u y i d F b S x B J m w x 0 m G V 5 n b T 2 M e w p z 0 A 3 V H R S E o 7 P V s I L 9 Z j 8 L Y = < / D a t a M a s h u p > 
</file>

<file path=customXml/item29.xml>��< ? x m l   v e r s i o n = " 1 . 0 "   e n c o d i n g = " U T F - 1 6 " ? > < G e m i n i   x m l n s = " h t t p : / / g e m i n i / p i v o t c u s t o m i z a t i o n / T a b l e X M L _ w z _ c o m p a n y - 7 8 d 5 f 0 8 5 - e d b 2 - 4 b f e - 8 9 5 5 - 2 b 0 f d 8 f 5 b 6 d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i d & l t ; / s t r i n g & g t ; & l t ; / k e y & g t ; & l t ; v a l u e & g t ; & l t ; i n t & g t ; 1 0 9 & l t ; / i n t & g t ; & l t ; / v a l u e & g t ; & l t ; / i t e m & g t ; & l t ; i t e m & g t ; & l t ; k e y & g t ; & l t ; s t r i n g & g t ; i d & l t ; / s t r i n g & g t ; & l t ; / k e y & g t ; & l t ; v a l u e & g t ; & l t ; i n t & g t ; 7 2 & l t ; / i n t & g t ; & l t ; / v a l u e & g t ; & l t ; / i t e m & g t ; & l t ; i t e m & g t ; & l t ; k e y & g t ; & l t ; s t r i n g & g t ; i d n u m & l t ; / s t r i n g & g t ; & l t ; / k e y & g t ; & l t ; v a l u e & g t ; & l t ; i n t & g t ; 7 6 & l t ; / i n t & g t ; & l t ; / v a l u e & g t ; & l t ; / i t e m & g t ; & l t ; i t e m & g t ; & l t ; k e y & g t ; & l t ; s t r i n g & g t ; N a m e & l t ; / s t r i n g & g t ; & l t ; / k e y & g t ; & l t ; v a l u e & g t ; & l t ; i n t & g t ; 7 3 & l t ; / i n t & g t ; & l t ; / v a l u e & g t ; & l t ; / i t e m & g t ; & l t ; i t e m & g t ; & l t ; k e y & g t ; & l t ; s t r i n g & g t ; i d   1 C & l t ; / s t r i n g & g t ; & l t ; / k e y & g t ; & l t ; v a l u e & g t ; & l t ; i n t & g t ; 9 2 & l t ; / i n t & g t ; & l t ; / v a l u e & g t ; & l t ; / i t e m & g t ; & l t ; / C o l u m n W i d t h s & g t ; & l t ; C o l u m n D i s p l a y I n d e x & g t ; & l t ; i t e m & g t ; & l t ; k e y & g t ; & l t ; s t r i n g & g t ; f u l l i d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i t e m & g t ; & l t ; k e y & g t ; & l t ; s t r i n g & g t ; i d n u m & l t ; / s t r i n g & g t ; & l t ; / k e y & g t ; & l t ; v a l u e & g t ; & l t ; i n t & g t ; 2 & l t ; / i n t & g t ; & l t ; / v a l u e & g t ; & l t ; / i t e m & g t ; & l t ; i t e m & g t ; & l t ; k e y & g t ; & l t ; s t r i n g & g t ; N a m e & l t ; / s t r i n g & g t ; & l t ; / k e y & g t ; & l t ; v a l u e & g t ; & l t ; i n t & g t ; 3 & l t ; / i n t & g t ; & l t ; / v a l u e & g t ; & l t ; / i t e m & g t ; & l t ; i t e m & g t ; & l t ; k e y & g t ; & l t ; s t r i n g & g t ; i d   1 C & l t ; / s t r i n g & g t ; & l t ; / k e y & g t ; & l t ; v a l u e & g t ; & l t ; i n t & g t ; 4 & l t ; / i n t & g t ; & l t ; / v a l u e & g t ; & l t ; / i t e m & g t ; & l t ; / C o l u m n D i s p l a y I n d e x & g t ; & l t ; C o l u m n F r o z e n 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>AB>O==K5_ 0B@0BK_ C R M - e e 7 d a 5 8 d - 8 9 3 9 - 4 d e a - a 9 b f - 6 8 8 a 9 c 7 6 0 7 3 0 " > 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 0B0< / s t r i n g > < / k e y > < v a l u e > < i n t > 1 3 0 < / i n t > < / v a l u e > < / i t e m > < i t e m > < k e y > < s t r i n g > !B0BLO  !< / s t r i n g > < / k e y > < v a l u e > < i n t > 1 0 8 < / i n t > < / v a l u e > < / i t e m > < i t e m > < k e y > < s t r i n g > .@.   8F>< / s t r i n g > < / k e y > < v a l u e > < i n t > 9 7 < / i n t > < / v a l u e > < / i t e m > < i t e m > < k e y > < s t r i n g > !C<<0< / s t r i n g > < / k e y > < v a l u e > < i n t > 7 8 < / i n t > < / v a l u e > < / i t e m > < / C o l u m n W i d t h s > < C o l u m n D i s p l a y I n d e x > < i t e m > < k e y > < s t r i n g > 0B0< / s t r i n g > < / k e y > < v a l u e > < i n t > 0 < / i n t > < / v a l u e > < / i t e m > < i t e m > < k e y > < s t r i n g > !B0BLO  !< / s t r i n g > < / k e y > < v a l u e > < i n t > 1 < / i n t > < / v a l u e > < / i t e m > < i t e m > < k e y > < s t r i n g > .@.   8F>< / s t r i n g > < / k e y > < v a l u e > < i n t > 2 < / i n t > < / v a l u e > < / i t e m > < i t e m > < k e y > < s t r i n g > !C<<0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1 b 4 3 8 a c 8 - 3 b 4 8 - 4 d a 1 - b a c e - 6 b 1 6 9 8 3 5 3 a b 7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 B>3>2 < / M e a s u r e N a m e > < D i s p l a y N a m e > B>3>2 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 1 5 1 2 4 0 7 2 7 7 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X M L _ "01;8F01 - 5 8 6 e 0 f 3 6 - 8 7 4 1 - 4 8 a 1 - b 4 b 2 - d 7 b a d f 8 0 3 f 5 2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K e y P r o d u c t s & l t ; / s t r i n g & g t ; & l t ; / k e y & g t ; & l t ; v a l u e & g t ; & l t ; i n t & g t ; 1 3 4 & l t ; / i n t & g t ; & l t ; / v a l u e & g t ; & l t ; / i t e m & g t ; & l t ; i t e m & g t ; & l t ; k e y & g t ; & l t ; s t r i n g & g t ; i d P r o d u c t s & l t ; / s t r i n g & g t ; & l t ; / k e y & g t ; & l t ; v a l u e & g t ; & l t ; i n t & g t ; 1 0 2 & l t ; / i n t & g t ; & l t ; / v a l u e & g t ; & l t ; / i t e m & g t ; & l t ; i t e m & g t ; & l t ; k e y & g t ; & l t ; s t r i n g & g t ; @>4C:BK& l t ; / s t r i n g & g t ; & l t ; / k e y & g t ; & l t ; v a l u e & g t ; & l t ; i n t & g t ; 9 9 & l t ; / i n t & g t ; & l t ; / v a l u e & g t ; & l t ; / i t e m & g t ; & l t ; / C o l u m n W i d t h s & g t ; & l t ; C o l u m n D i s p l a y I n d e x & g t ; & l t ; i t e m & g t ; & l t ; k e y & g t ; & l t ; s t r i n g & g t ; f u l l K e y P r o d u c t s & l t ; / s t r i n g & g t ; & l t ; / k e y & g t ; & l t ; v a l u e & g t ; & l t ; i n t & g t ; 0 & l t ; / i n t & g t ; & l t ; / v a l u e & g t ; & l t ; / i t e m & g t ; & l t ; i t e m & g t ; & l t ; k e y & g t ; & l t ; s t r i n g & g t ; i d P r o d u c t s & l t ; / s t r i n g & g t ; & l t ; / k e y & g t ; & l t ; v a l u e & g t ; & l t ; i n t & g t ; 1 & l t ; / i n t & g t ; & l t ; / v a l u e & g t ; & l t ; / i t e m & g t ; & l t ; i t e m & g t ; & l t ; k e y & g t ; & l t ; s t r i n g & g t ; @>4C:BK& l t ; / s t r i n g & g t ; & l t ; / k e y & g t ; & l t ; v a l u e & g t ; & l t ; i n t & g t ; 2 & l t ; / i n t & g t ; & l t ; / v a l u e & g t ; & l t ; / i t e m & g t ; & l t ; / C o l u m n D i s p l a y I n d e x & g t ; & l t ; C o l u m n F r o z e n 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A c c o u n t S e t _ 6 8 e b b 0 8 d - 4 f d 3 - 4 3 b a - 8 a 4 5 - b 6 5 c 3 6 6 4 6 0 a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 N a m e < / s t r i n g > < / k e y > < v a l u e > < i n t > 7 3 < / i n t > < / v a l u e > < / i t e m > < i t e m > < k e y > < s t r i n g > A c c o u n t I d < / s t r i n g > < / k e y > < v a l u e > < i n t > 9 8 < / i n t > < / v a l u e > < / i t e m > < / C o l u m n W i d t h s > < C o l u m n D i s p l a y I n d e x > < i t e m > < k e y > < s t r i n g > N a m e < / s t r i n g > < / k e y > < v a l u e > < i n t > 0 < / i n t > < / v a l u e > < / i t e m > < i t e m > < k e y > < s t r i n g > A c c o u n t I d 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 2 0 1 5 - 0 4 - 2 7 T 1 9 : 2 9 : 4 1 . 2 6 4 8 6 3 2 + 0 4 : 0 0 < / L a s t P r o c e s s e d T i m e > < / D a t a M o d e l i n g S a n d b o x . S e r i a l i z e d S a n d b o x E r r o r C a c h e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3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6.xml>��< ? x m l   v e r s i o n = " 1 . 0 "   e n c o d i n g = " U T F - 1 6 " ? > < G e m i n i   x m l n s = " h t t p : / / g e m i n i / p i v o t c u s t o m i z a t i o n / 5 c a 2 2 4 f b - 5 1 4 8 - 4 a f 4 - 9 c f b - 4 5 9 6 b 4 5 8 2 e 6 4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 8AB2 < / S l i c e r S h e e t N a m e > < S A H o s t H a s h > 9 6 9 5 4 2 1 6 0 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A c t i v i t y P o i n t e r S e t _ c 6 b d 6 4 3 a - e f 7 3 - 4 1 7 b - 9 a d f - 6 5 a e 4 f 9 a 2 c c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 M o d i f i e d O n < / s t r i n g > < / k e y > < v a l u e > < i n t > 1 1 0 < / i n t > < / v a l u e > < / i t e m > < i t e m > < k e y > < s t r i n g > A c t i v i t y T y p e C o d e < / s t r i n g > < / k e y > < v a l u e > < i n t > 1 4 3 < / i n t > < / v a l u e > < / i t e m > < i t e m > < k e y > < s t r i n g > S u b j e c t < / s t r i n g > < / k e y > < v a l u e > < i n t > 8 2 < / i n t > < / v a l u e > < / i t e m > < i t e m > < k e y > < s t r i n g > S t a t e C o d e . V a l u e < / s t r i n g > < / k e y > < v a l u e > < i n t > 1 3 8 < / i n t > < / v a l u e > < / i t e m > < i t e m > < k e y > < s t r i n g > A c t i v i t y I d < / s t r i n g > < / k e y > < v a l u e > < i n t > 9 4 < / i n t > < / v a l u e > < / i t e m > < i t e m > < k e y > < s t r i n g > I n s t a n c e T y p e C o d e . V a l u e < / s t r i n g > < / k e y > < v a l u e > < i n t > 1 8 7 < / i n t > < / v a l u e > < / i t e m > < i t e m > < k e y > < s t r i n g > O w n e r I d . I d < / s t r i n g > < / k e y > < v a l u e > < i n t > 1 0 6 < / i n t > < / v a l u e > < / i t e m > < i t e m > < k e y > < s t r i n g > O w n e r I d . N a m e < / s t r i n g > < / k e y > < v a l u e > < i n t > 1 3 1 < / i n t > < / v a l u e > < / i t e m > < i t e m > < k e y > < s t r i n g > S c h e d u l e d E n d < / s t r i n g > < / k e y > < v a l u e > < i n t > 1 2 4 < / i n t > < / v a l u e > < / i t e m > < i t e m > < k e y > < s t r i n g > R e g a r d i n g O b j e c t I d . I d < / s t r i n g > < / k e y > < v a l u e > < i n t > 1 6 7 < / i n t > < / v a l u e > < / i t e m > < i t e m > < k e y > < s t r i n g > R e g a r d i n g O b j e c t I d . L o g i c a l N a m e < / s t r i n g > < / k e y > < v a l u e > < i n t > 2 3 4 < / i n t > < / v a l u e > < / i t e m > < i t e m > < k e y > < s t r i n g > R e g a r d i n g O b j e c t I d . N a m e < / s t r i n g > < / k e y > < v a l u e > < i n t > 1 9 2 < / i n t > < / v a l u e > < / i t e m > < / C o l u m n W i d t h s > < C o l u m n D i s p l a y I n d e x > < i t e m > < k e y > < s t r i n g > M o d i f i e d O n < / s t r i n g > < / k e y > < v a l u e > < i n t > 0 < / i n t > < / v a l u e > < / i t e m > < i t e m > < k e y > < s t r i n g > A c t i v i t y T y p e C o d e < / s t r i n g > < / k e y > < v a l u e > < i n t > 1 < / i n t > < / v a l u e > < / i t e m > < i t e m > < k e y > < s t r i n g > S u b j e c t < / s t r i n g > < / k e y > < v a l u e > < i n t > 2 < / i n t > < / v a l u e > < / i t e m > < i t e m > < k e y > < s t r i n g > S t a t e C o d e . V a l u e < / s t r i n g > < / k e y > < v a l u e > < i n t > 3 < / i n t > < / v a l u e > < / i t e m > < i t e m > < k e y > < s t r i n g > A c t i v i t y I d < / s t r i n g > < / k e y > < v a l u e > < i n t > 4 < / i n t > < / v a l u e > < / i t e m > < i t e m > < k e y > < s t r i n g > I n s t a n c e T y p e C o d e . V a l u e < / s t r i n g > < / k e y > < v a l u e > < i n t > 5 < / i n t > < / v a l u e > < / i t e m > < i t e m > < k e y > < s t r i n g > O w n e r I d . I d < / s t r i n g > < / k e y > < v a l u e > < i n t > 6 < / i n t > < / v a l u e > < / i t e m > < i t e m > < k e y > < s t r i n g > O w n e r I d . N a m e < / s t r i n g > < / k e y > < v a l u e > < i n t > 7 < / i n t > < / v a l u e > < / i t e m > < i t e m > < k e y > < s t r i n g > S c h e d u l e d E n d < / s t r i n g > < / k e y > < v a l u e > < i n t > 8 < / i n t > < / v a l u e > < / i t e m > < i t e m > < k e y > < s t r i n g > R e g a r d i n g O b j e c t I d . I d < / s t r i n g > < / k e y > < v a l u e > < i n t > 9 < / i n t > < / v a l u e > < / i t e m > < i t e m > < k e y > < s t r i n g > R e g a r d i n g O b j e c t I d . L o g i c a l N a m e < / s t r i n g > < / k e y > < v a l u e > < i n t > 1 0 < / i n t > < / v a l u e > < / i t e m > < i t e m > < k e y > < s t r i n g > R e g a r d i n g O b j e c t I d . N a m e 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X M L _ "01;8F09 - a 0 e b 1 b e f - a 4 3 3 - 4 e a 2 - 9 f 6 6 - 4 e a 2 9 4 7 2 5 1 e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i d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i d & l t ; / s t r i n g & g t ; & l t ; / k e y & g t ; & l t ; v a l u e & g t ; & l t ; i n t & g t ; 6 9 & l t ; / i n t & g t ; & l t ; / v a l u e & g t ; & l t ; / i t e m & g t ; & l t ; i t e m & g t ; & l t ; k e y & g t ; & l t ; s t r i n g & g t ; i d & l t ; / s t r i n g & g t ; & l t ; / k e y & g t ; & l t ; v a l u e & g t ; & l t ; i n t & g t ; 4 8 & l t ; / i n t & g t ; & l t ; / v a l u e & g t ; & l t ; / i t e m & g t ; & l t ; i t e m & g t ; & l t ; k e y & g t ; & l t ; s t r i n g & g t ; N a m e & l t ; / s t r i n g & g t ; & l t ; / k e y & g t ; & l t ; v a l u e & g t ; & l t ; i n t & g t ; 7 3 & l t ; / i n t & g t ; & l t ; / v a l u e & g t ; & l t ; / i t e m & g t ; & l t ; i t e m & g t ; & l t ; k e y & g t ; & l t ; s t r i n g & g t ; i d n u m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f u l l i d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i t e m & g t ; & l t ; k e y & g t ; & l t ; s t r i n g & g t ; N a m e & l t ; / s t r i n g & g t ; & l t ; / k e y & g t ; & l t ; v a l u e & g t ; & l t ; i n t & g t ; 2 & l t ; / i n t & g t ; & l t ; / v a l u e & g t ; & l t ; / i t e m & g t ; & l t ; i t e m & g t ; & l t ; k e y & g t ; & l t ; s t r i n g & g t ; i d n u m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9.xml>��< ? x m l   v e r s i o n = " 1 . 0 "   e n c o d i n g = " U T F - 1 6 " ? > < G e m i n i   x m l n s = " h t t p : / / g e m i n i / p i v o t c u s t o m i z a t i o n / 0 3 2 6 0 2 7 2 - 1 8 2 6 - 4 6 b 3 - 8 8 f d - 0 2 b b 9 a 2 2 e 4 8 9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 1 7 0 5 3 0 2 3 6 0 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@5<O- 2 6 1 c 0 d a 6 - 2 9 a 1 - 4 9 a d - 8 f c d - b d 8 8 8 f 8 6 0 7 f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0B0& l t ; / s t r i n g & g t ; & l t ; / k e y & g t ; & l t ; v a l u e & g t ; & l t ; i n t & g t ; 1 8 0 & l t ; / i n t & g t ; & l t ; / v a l u e & g t ; & l t ; / i t e m & g t ; & l t ; i t e m & g t ; & l t ; k e y & g t ; & l t ; s t r i n g & g t ; >4& l t ; / s t r i n g & g t ; & l t ; / k e y & g t ; & l t ; v a l u e & g t ; & l t ; i n t & g t ; 5 6 & l t ; / i n t & g t ; & l t ; / v a l u e & g t ; & l t ; / i t e m & g t ; & l t ; i t e m & g t ; & l t ; k e y & g t ; & l t ; s t r i n g & g t ; 5AOF& l t ; / s t r i n g & g t ; & l t ; / k e y & g t ; & l t ; v a l u e & g t ; & l t ; i n t & g t ; 7 7 & l t ; / i n t & g t ; & l t ; / v a l u e & g t ; & l t ; / i t e m & g t ; & l t ; i t e m & g t ; & l t ; k e y & g t ; & l t ; s t r i n g & g t ; 5=L545;8& l t ; / s t r i n g & g t ; & l t ; / k e y & g t ; & l t ; v a l u e & g t ; & l t ; i n t & g t ; 1 1 8 & l t ; / i n t & g t ; & l t ; / v a l u e & g t ; & l t ; / i t e m & g t ; & l t ; i t e m & g t ; & l t ; k e y & g t ; & l t ; s t r i n g & g t ; >545;O<& l t ; / s t r i n g & g t ; & l t ; / k e y & g t ; & l t ; v a l u e & g t ; & l t ; i n t & g t ; 1 1 9 & l t ; / i n t & g t ; & l t ; / v a l u e & g t ; & l t ; / i t e m & g t ; & l t ; i t e m & g t ; & l t ; k e y & g t ; & l t ; s t r i n g & g t ; >545;O<;NA& l t ; / s t r i n g & g t ; & l t ; / k e y & g t ; & l t ; v a l u e & g t ; & l t ; i n t & g t ; 1 4 5 & l t ; / i n t & g t ; & l t ; / v a l u e & g t ; & l t ; / i t e m & g t ; & l t ; i t e m & g t ; & l t ; k e y & g t ; & l t ; s t r i n g & g t ; >545;O<;NA2 & l t ; / s t r i n g & g t ; & l t ; / k e y & g t ; & l t ; v a l u e & g t ; & l t ; i n t & g t ; 1 5 2 & l t ; / i n t & g t ; & l t ; / v a l u e & g t ; & l t ; / i t e m & g t ; & l t ; i t e m & g t ; & l t ; k e y & g t ; & l t ; s t r i n g & g t ; ">;L:>& l t ; / s t r i n g & g t ; & l t ; / k e y & g t ; & l t ; v a l u e & g t ; & l t ; i n t & g t ; 9 8 & l t ; / i n t & g t ; & l t ; / v a l u e & g t ; & l t ; / i t e m & g t ; & l t ; i t e m & g t ; & l t ; k e y & g t ; & l t ; s t r i n g & g t ; <O& l t ; / s t r i n g & g t ; & l t ; / k e y & g t ; & l t ; v a l u e & g t ; & l t ; i n t & g t ; 6 3 & l t ; / i n t & g t ; & l t ; / v a l u e & g t ; & l t ; / i t e m & g t ; & l t ; / C o l u m n W i d t h s & g t ; & l t ; C o l u m n D i s p l a y I n d e x & g t ; & l t ; i t e m & g t ; & l t ; k e y & g t ; & l t ; s t r i n g & g t ; 0B0& l t ; / s t r i n g & g t ; & l t ; / k e y & g t ; & l t ; v a l u e & g t ; & l t ; i n t & g t ; 0 & l t ; / i n t & g t ; & l t ; / v a l u e & g t ; & l t ; / i t e m & g t ; & l t ; i t e m & g t ; & l t ; k e y & g t ; & l t ; s t r i n g & g t ; >4& l t ; / s t r i n g & g t ; & l t ; / k e y & g t ; & l t ; v a l u e & g t ; & l t ; i n t & g t ; 1 & l t ; / i n t & g t ; & l t ; / v a l u e & g t ; & l t ; / i t e m & g t ; & l t ; i t e m & g t ; & l t ; k e y & g t ; & l t ; s t r i n g & g t ; 5AOF& l t ; / s t r i n g & g t ; & l t ; / k e y & g t ; & l t ; v a l u e & g t ; & l t ; i n t & g t ; 2 & l t ; / i n t & g t ; & l t ; / v a l u e & g t ; & l t ; / i t e m & g t ; & l t ; i t e m & g t ; & l t ; k e y & g t ; & l t ; s t r i n g & g t ; 5=L545;8& l t ; / s t r i n g & g t ; & l t ; / k e y & g t ; & l t ; v a l u e & g t ; & l t ; i n t & g t ; 3 & l t ; / i n t & g t ; & l t ; / v a l u e & g t ; & l t ; / i t e m & g t ; & l t ; i t e m & g t ; & l t ; k e y & g t ; & l t ; s t r i n g & g t ; >545;O<& l t ; / s t r i n g & g t ; & l t ; / k e y & g t ; & l t ; v a l u e & g t ; & l t ; i n t & g t ; 4 & l t ; / i n t & g t ; & l t ; / v a l u e & g t ; & l t ; / i t e m & g t ; & l t ; i t e m & g t ; & l t ; k e y & g t ; & l t ; s t r i n g & g t ; >545;O<;NA& l t ; / s t r i n g & g t ; & l t ; / k e y & g t ; & l t ; v a l u e & g t ; & l t ; i n t & g t ; 5 & l t ; / i n t & g t ; & l t ; / v a l u e & g t ; & l t ; / i t e m & g t ; & l t ; i t e m & g t ; & l t ; k e y & g t ; & l t ; s t r i n g & g t ; >545;O<;NA2 & l t ; / s t r i n g & g t ; & l t ; / k e y & g t ; & l t ; v a l u e & g t ; & l t ; i n t & g t ; 6 & l t ; / i n t & g t ; & l t ; / v a l u e & g t ; & l t ; / i t e m & g t ; & l t ; i t e m & g t ; & l t ; k e y & g t ; & l t ; s t r i n g & g t ; ">;L:>& l t ; / s t r i n g & g t ; & l t ; / k e y & g t ; & l t ; v a l u e & g t ; & l t ; i n t & g t ; 7 & l t ; / i n t & g t ; & l t ; / v a l u e & g t ; & l t ; / i t e m & g t ; & l t ; i t e m & g t ; & l t ; k e y & g t ; & l t ; s t r i n g & g t ; <O& l t ; / s t r i n g & g t ; & l t ; / k e y & g t ; & l t ; v a l u e & g t ; & l t ; i n t & g t ;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0.xml>��< ? x m l   v e r s i o n = " 1 . 0 "   e n c o d i n g = " U T F - 1 6 " ? > < G e m i n i   x m l n s = " h t t p : / / g e m i n i / p i v o t c u s t o m i z a t i o n / T a b l e X M L _ O p p o r t u n i t y S e t _ 7 2 f 1 b 8 a 0 - c 4 b 9 - 4 6 6 c - a 1 5 8 - 2 6 a 6 e 8 b b a 5 f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 n e w _ s u m m . V a l u e < / s t r i n g > < / k e y > < v a l u e > < i n t > 1 4 6 < / i n t > < / v a l u e > < / i t e m > < i t e m > < k e y > < s t r i n g > M o d i f i e d O n < / s t r i n g > < / k e y > < v a l u e > < i n t > 1 1 0 < / i n t > < / v a l u e > < / i t e m > < i t e m > < k e y > < s t r i n g > O p p o r t u n i t y I d < / s t r i n g > < / k e y > < v a l u e > < i n t > 1 2 4 < / i n t > < / v a l u e > < / i t e m > < i t e m > < k e y > < s t r i n g > A c c o u n t I d . I d < / s t r i n g > < / k e y > < v a l u e > < i n t > 1 1 4 < / i n t > < / v a l u e > < / i t e m > < i t e m > < k e y > < s t r i n g > A c c o u n t I d . N a m e < / s t r i n g > < / k e y > < v a l u e > < i n t > 1 3 9 < / i n t > < / v a l u e > < / i t e m > < i t e m > < k e y > < s t r i n g > B u d g e t A m o u n t . V a l u e < / s t r i n g > < / k e y > < v a l u e > < i n t > 1 6 8 < / i n t > < / v a l u e > < / i t e m > < i t e m > < k e y > < s t r i n g > ;0=>20O0B0025@H5=8O< / s t r i n g > < / k e y > < v a l u e > < i n t > 1 6 0 < / i n t > < / v a l u e > < / i t e m > < i t e m > < k e y > < s t r i n g > ?8A0=85< / s t r i n g > < / k e y > < v a l u e > < i n t > 9 7 < / i n t > < / v a l u e > < / i t e m > < i t e m > < k e y > < s t r i n g > I s R e v e n u e S y s t e m C a l c u l a t e d < / s t r i n g > < / k e y > < v a l u e > < i n t > 2 1 1 < / i n t > < / v a l u e > < / i t e m > < i t e m > < k e y > < s t r i n g > B25BAB25==K9< / s t r i n g > < / k e y > < v a l u e > < i n t > 1 3 1 < / i n t > < / v a l u e > < / i t e m > < i t e m > < k e y > < s t r i n g > n e w _ c l d a t e < / s t r i n g > < / k e y > < v a l u e > < i n t > 1 0 8 < / i n t > < / v a l u e > < / i t e m > < i t e m > < k e y > < s t r i n g > n e w _ s o s t v z d . V a l u e < / s t r i n g > < / k e y > < v a l u e > < i n t > 1 5 4 < / i n t > < / v a l u e > < / i t e m > < i t e m > < k e y > < s t r i n g > n e w _ s u m m a r . V a l u e < / s t r i n g > < / k e y > < v a l u e > < i n t > 1 5 6 < / i n t > < / v a l u e > < / i t e m > < i t e m > < k e y > < s t r i n g > n e w _ z a k s t o i m . V a l u e < / s t r i n g > < / k e y > < v a l u e > < i n t > 1 6 3 < / i n t > < / v a l u e > < / i t e m > < i t e m > < k e y > < s t r i n g > O w n e r I d . I d < / s t r i n g > < / k e y > < v a l u e > < i n t > 1 0 6 < / i n t > < / v a l u e > < / i t e m > < i t e m > < k e y > < s t r i n g > P a r e n t A c c o u n t I d . I d < / s t r i n g > < / k e y > < v a l u e > < i n t > 1 5 5 < / i n t > < / v a l u e > < / i t e m > < i t e m > < k e y > < s t r i n g > P a r e n t A c c o u n t I d . N a m e < / s t r i n g > < / k e y > < v a l u e > < i n t > 1 8 0 < / i n t > < / v a l u e > < / i t e m > < i t e m > < k e y > < s t r i n g > S t a t e C o d e . V a l u e < / s t r i n g > < / k e y > < v a l u e > < i n t > 1 3 8 < / i n t > < / v a l u e > < / i t e m > < i t e m > < k e y > < s t r i n g > S t a t u s C o d e . V a l u e < / s t r i n g > < / k e y > < v a l u e > < i n t > 1 4 4 < / i n t > < / v a l u e > < / i t e m > < i t e m > < k e y > < s t r i n g > T o t a l A m o u n t . V a l u e < / s t r i n g > < / k e y > < v a l u e > < i n t > 1 5 4 < / i n t > < / v a l u e > < / i t e m > < i t e m > < k e y > < s t r i n g > T o t a l D i s c o u n t A m o u n t . V a l u e < / s t r i n g > < / k e y > < v a l u e > < i n t > 2 0 8 < / i n t > < / v a l u e > < / i t e m > < i t e m > < k e y > < s t r i n g > w z _ c u s t o m e r o r d e r i d < / s t r i n g > < / k e y > < v a l u e > < i n t > 1 6 4 < / i n t > < / v a l u e > < / i t e m > < i t e m > < k e y > < s t r i n g > w z _ p r o d u c t s a n d s e r v i c e s . V a l u e < / s t r i n g > < / k e y > < v a l u e > < i n t > 2 2 5 < / i n t > < / v a l u e > < / i t e m > < i t e m > < k e y > < s t r i n g > 5@>OB=>ABL< / s t r i n g > < / k e y > < v a l u e > < i n t > 1 3 8 < / i n t > < / v a l u e > < / i t e m > < / C o l u m n W i d t h s > < C o l u m n D i s p l a y I n d e x > < i t e m > < k e y > < s t r i n g > n e w _ s u m m . V a l u e < / s t r i n g > < / k e y > < v a l u e > < i n t > 0 < / i n t > < / v a l u e > < / i t e m > < i t e m > < k e y > < s t r i n g > M o d i f i e d O n < / s t r i n g > < / k e y > < v a l u e > < i n t > 1 < / i n t > < / v a l u e > < / i t e m > < i t e m > < k e y > < s t r i n g > O p p o r t u n i t y I d < / s t r i n g > < / k e y > < v a l u e > < i n t > 2 < / i n t > < / v a l u e > < / i t e m > < i t e m > < k e y > < s t r i n g > A c c o u n t I d . I d < / s t r i n g > < / k e y > < v a l u e > < i n t > 3 < / i n t > < / v a l u e > < / i t e m > < i t e m > < k e y > < s t r i n g > A c c o u n t I d . N a m e < / s t r i n g > < / k e y > < v a l u e > < i n t > 4 < / i n t > < / v a l u e > < / i t e m > < i t e m > < k e y > < s t r i n g > B u d g e t A m o u n t . V a l u e < / s t r i n g > < / k e y > < v a l u e > < i n t > 5 < / i n t > < / v a l u e > < / i t e m > < i t e m > < k e y > < s t r i n g > ;0=>20O0B0025@H5=8O< / s t r i n g > < / k e y > < v a l u e > < i n t > 7 < / i n t > < / v a l u e > < / i t e m > < i t e m > < k e y > < s t r i n g > ?8A0=85< / s t r i n g > < / k e y > < v a l u e > < i n t > 9 < / i n t > < / v a l u e > < / i t e m > < i t e m > < k e y > < s t r i n g > I s R e v e n u e S y s t e m C a l c u l a t e d < / s t r i n g > < / k e y > < v a l u e > < i n t > 8 < / i n t > < / v a l u e > < / i t e m > < i t e m > < k e y > < s t r i n g > B25BAB25==K9< / s t r i n g > < / k e y > < v a l u e > < i n t > 1 5 < / i n t > < / v a l u e > < / i t e m > < i t e m > < k e y > < s t r i n g > n e w _ c l d a t e < / s t r i n g > < / k e y > < v a l u e > < i n t > 1 0 < / i n t > < / v a l u e > < / i t e m > < i t e m > < k e y > < s t r i n g > n e w _ s o s t v z d . V a l u e < / s t r i n g > < / k e y > < v a l u e > < i n t > 1 1 < / i n t > < / v a l u e > < / i t e m > < i t e m > < k e y > < s t r i n g > n e w _ s u m m a r . V a l u e < / s t r i n g > < / k e y > < v a l u e > < i n t > 1 2 < / i n t > < / v a l u e > < / i t e m > < i t e m > < k e y > < s t r i n g > n e w _ z a k s t o i m . V a l u e < / s t r i n g > < / k e y > < v a l u e > < i n t > 1 3 < / i n t > < / v a l u e > < / i t e m > < i t e m > < k e y > < s t r i n g > O w n e r I d . I d < / s t r i n g > < / k e y > < v a l u e > < i n t > 1 4 < / i n t > < / v a l u e > < / i t e m > < i t e m > < k e y > < s t r i n g > P a r e n t A c c o u n t I d . I d < / s t r i n g > < / k e y > < v a l u e > < i n t > 1 6 < / i n t > < / v a l u e > < / i t e m > < i t e m > < k e y > < s t r i n g > P a r e n t A c c o u n t I d . N a m e < / s t r i n g > < / k e y > < v a l u e > < i n t > 1 7 < / i n t > < / v a l u e > < / i t e m > < i t e m > < k e y > < s t r i n g > S t a t e C o d e . V a l u e < / s t r i n g > < / k e y > < v a l u e > < i n t > 1 8 < / i n t > < / v a l u e > < / i t e m > < i t e m > < k e y > < s t r i n g > S t a t u s C o d e . V a l u e < / s t r i n g > < / k e y > < v a l u e > < i n t > 1 9 < / i n t > < / v a l u e > < / i t e m > < i t e m > < k e y > < s t r i n g > T o t a l A m o u n t . V a l u e < / s t r i n g > < / k e y > < v a l u e > < i n t > 2 0 < / i n t > < / v a l u e > < / i t e m > < i t e m > < k e y > < s t r i n g > T o t a l D i s c o u n t A m o u n t . V a l u e < / s t r i n g > < / k e y > < v a l u e > < i n t > 2 1 < / i n t > < / v a l u e > < / i t e m > < i t e m > < k e y > < s t r i n g > w z _ c u s t o m e r o r d e r i d < / s t r i n g > < / k e y > < v a l u e > < i n t > 2 2 < / i n t > < / v a l u e > < / i t e m > < i t e m > < k e y > < s t r i n g > w z _ p r o d u c t s a n d s e r v i c e s . V a l u e < / s t r i n g > < / k e y > < v a l u e > < i n t > 2 3 < / i n t > < / v a l u e > < / i t e m > < i t e m > < k e y > < s t r i n g > 5@>OB=>ABL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2.xml>��< ? x m l   v e r s i o n = " 1 . 0 "   e n c o d i n g = " U T F - 1 6 " ? > < G e m i n i   x m l n s = " h t t p : / / g e m i n i / p i v o t c u s t o m i z a t i o n / T a b l e X M L _ 5=5465@K_ _ 2 - e 0 8 c e f d d - 9 c f c - 4 c 7 f - 8 8 9 6 - 7 2 0 b 8 8 9 a d 6 1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 &< / s t r i n g > < / k e y > < v a l u e > < i n t > 5 6 < / i n t > < / v a l u e > < / i t e m > < i t e m > < k e y > < s t r i n g > 08<5=>20=85< / s t r i n g > < / k e y > < v a l u e > < i n t > 1 3 2 < / i n t > < / v a l u e > < / i t e m > < / C o l u m n W i d t h s > < C o l u m n D i s p l a y I n d e x > < i t e m > < k e y > < s t r i n g > &< / s t r i n g > < / k e y > < v a l u e > < i n t > 0 < / i n t > < / v a l u e > < / i t e m > < i t e m > < k e y > < s t r i n g > 08<5=>20=85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o p p o r t u n i t y s t a t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 i : t y p e = " S a n d b o x E d i t o r M e a s u r e G r i d K e y " & g t ; & l t ; T a b l e N a m e & g t ; o p p o r t u n i t y s t a t e & l t ; / T a b l e N a m e & g t ; & l t ; / K e y & g t ; & l t ; M a i n t a i n e r 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i d n u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n u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w z _ d i r e c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 i : t y p e = " S a n d b o x E d i t o r M e a s u r e G r i d K e y " & g t ; & l t ; T a b l e N a m e & g t ; w z _ d i r e c t i o n & l t ; / T a b l e N a m e & g t ; & l t ; / K e y & g t ; & l t ; M a i n t a i n e r 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i d n u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n u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p p o r t u n i t y s t a t u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 i : t y p e = " S a n d b o x E d i t o r M e a s u r e G r i d K e y " & g t ; & l t ; T a b l e N a m e & g t ; o p p o r t u n i t y s t a t u s & l t ; / T a b l e N a m e & g t ; & l t ; / K e y & g t ; & l t ; M a i n t a i n e r 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i d n u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n u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!?@02>G=8:& l t ; / T a b l e N a m e & g t ; & l t ; / A d a p t e r & g t ; & l t ; D i a g r a m T y p e & g t ; M e a s u r e D i a g r a m & l t ; / D i a g r a m T y p e & g t ; & l t ; D i s p l a y C o n t e x t 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 i : t y p e = " S a n d b o x E d i t o r M e a s u r e G r i d K e y " & g t ; & l t ; T a b l e N a m e & g t ; !?@02>G=8:& l t ; / T a b l e N a m e & g t ; & l t ; / K e y & g t ; & l t ; M a i n t a i n e r 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y s t e m U s e r I d & l t ; / K e y & g t ; & l t ; / D i a g r a m O b j e c t K e y & g t ; & l t ; D i a g r a m O b j e c t K e y & g t ; & l t ; K e y & g t ; C o l u m n s \ L a s t N a m e & l t ; / K e y & g t ; & l t ; / D i a g r a m O b j e c t K e y & g t ; & l t ; D i a g r a m O b j e c t K e y & g t ; & l t ; K e y & g t ; C o l u m n s \ F i r s t N a m e & l t ; / K e y & g t ; & l t ; / D i a g r a m O b j e c t K e y & g t ; & l t ; D i a g r a m O b j e c t K e y & g t ; & l t ; K e y & g t ; C o l u m n s \ 5=5465@& l t ; / K e y & g t ; & l t ; / D i a g r a m O b j e c t K e y & g t ; & l t ; D i a g r a m O b j e c t K e y & g t ; & l t ; K e y & g t ; C o l u m n s \ F u l l N a m e 2 & l t ; / K e y & g t ; & l t ; / D i a g r a m O b j e c t K e y & g t ; & l t ; D i a g r a m O b j e c t K e y & g t ; & l t ; K e y & g t ; C o l u m n s \ && l t ; / K e y & g t ; & l t ; / D i a g r a m O b j e c t K e y & g t ; & l t ; D i a g r a m O b j e c t K e y & g t ; & l t ; K e y & g t ; C o l u m n s \ >4@0745;5=85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y s t e m U s e r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5=5465@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N a m e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4@0745;5=85& l t ; / K e y & g t ; & l t ; / a : K e y & g t ; & l t ; a : V a l u e 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1 !_ AG5B0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 i : t y p e = " S a n d b o x E d i t o r M e a s u r e G r i d K e y " & g t ; & l t ; T a b l e N a m e & g t ; 1 !_ AG5B0& l t ; / T a b l e N a m e & g t ; & l t ; / K e y & g t ; & l t ; M a i n t a i n e r 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 >=5G=K9  >AB0B>:& l t ; / K e y & g t ; & l t ; / D i a g r a m O b j e c t K e y & g t ; & l t ; D i a g r a m O b j e c t K e y & g t ; & l t ; K e y & g t ; M e a s u r e s \ !C<<0  ?>  AB>;1FC  >=5G=K9  >AB0B>:\ T a g I n f o \ $>@<C;0& l t ; / K e y & g t ; & l t ; / D i a g r a m O b j e c t K e y & g t ; & l t ; D i a g r a m O b j e c t K e y & g t ; & l t ; K e y & g t ; M e a s u r e s \ !C<<0  ?>  AB>;1FC  >=5G=K9  >AB0B>:\ T a g I n f o \ =0G5=85& l t ; / K e y & g t ; & l t ; / D i a g r a m O b j e c t K e y & g t ; & l t ; D i a g r a m O b j e c t K e y & g t ; & l t ; K e y & g t ; M e a s u r e s \ '8A;>  M;5<5=B>2  2  AB>;1F5  >  4=O<& l t ; / K e y & g t ; & l t ; / D i a g r a m O b j e c t K e y & g t ; & l t ; D i a g r a m O b j e c t K e y & g t ; & l t ; K e y & g t ; M e a s u r e s \ '8A;>  M;5<5=B>2  2  AB>;1F5  >  4=O<\ T a g I n f o \ $>@<C;0& l t ; / K e y & g t ; & l t ; / D i a g r a m O b j e c t K e y & g t ; & l t ; D i a g r a m O b j e c t K e y & g t ; & l t ; K e y & g t ; M e a s u r e s \ '8A;>  M;5<5=B>2  2  AB>;1F5  >  4=O<\ T a g I n f o \ =0G5=85& l t ; / K e y & g t ; & l t ; / D i a g r a m O b j e c t K e y & g t ; & l t ; D i a g r a m O b j e c t K e y & g t ; & l t ; K e y & g t ; M e a s u r e s \ !C<<0  ?>  AB>;1FC  KG8A;O5<K9  AB>;15F2 & l t ; / K e y & g t ; & l t ; / D i a g r a m O b j e c t K e y & g t ; & l t ; D i a g r a m O b j e c t K e y & g t ; & l t ; K e y & g t ; M e a s u r e s \ !C<<0  ?>  AB>;1FC  KG8A;O5<K9  AB>;15F2 \ T a g I n f o \ $>@<C;0& l t ; / K e y & g t ; & l t ; / D i a g r a m O b j e c t K e y & g t ; & l t ; D i a g r a m O b j e c t K e y & g t ; & l t ; K e y & g t ; M e a s u r e s \ !C<<0  ?>  AB>;1FC  KG8A;O5<K9  AB>;15F2 \ T a g I n f o \ =0G5=85& l t ; / K e y & g t ; & l t ; / D i a g r a m O b j e c t K e y & g t ; & l t ; D i a g r a m O b j e c t K e y & g t ; & l t ; K e y & g t ; C o l u m n s \ >  4=O<& l t ; / K e y & g t ; & l t ; / D i a g r a m O b j e c t K e y & g t ; & l t ; D i a g r a m O b j e c t K e y & g t ; & l t ; K e y & g t ; C o l u m n s \ ><5@  AG5B0& l t ; / K e y & g t ; & l t ; / D i a g r a m O b j e c t K e y & g t ; & l t ; D i a g r a m O b j e c t K e y & g t ; & l t ; K e y & g t ; C o l u m n s \ >4& l t ; / K e y & g t ; & l t ; / D i a g r a m O b j e c t K e y & g t ; & l t ; D i a g r a m O b j e c t K e y & g t ; & l t ; K e y & g t ; C o l u m n s \ @30=870F8O& l t ; / K e y & g t ; & l t ; / D i a g r a m O b j e c t K e y & g t ; & l t ; D i a g r a m O b j e c t K e y & g t ; & l t ; K e y & g t ; C o l u m n s \ >=5G=K9  >AB0B>:& l t ; / K e y & g t ; & l t ; / D i a g r a m O b j e c t K e y & g t ; & l t ; D i a g r a m O b j e c t K e y & g t ; & l t ; K e y & g t ; C o l u m n s \ @30=870F8O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KG8A;O5<K9  AB>;15F2 & l t ; / K e y & g t ; & l t ; / D i a g r a m O b j e c t K e y & g t ; & l t ; D i a g r a m O b j e c t K e y & g t ; & l t ; K e y & g t ; L i n k s \ & a m p ; l t ; C o l u m n s \ !C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:& a m p ; g t ; \ C O L U M N & l t ; / K e y & g t ; & l t ; / D i a g r a m O b j e c t K e y & g t ; & l t ; D i a g r a m O b j e c t K e y & g t ; & l t ; K e y & g t ; L i n k s \ & a m p ; l t ; C o l u m n s \ !C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:& a m p ; g t ; \ M E A S U R E & l t ; / K e y & g t ; & l t ; / D i a g r a m O b j e c t K e y & g t ; & l t ; D i a g r a m O b j e c t K e y & g t ; & l t ; K e y & g t ; L i n k s \ & a m p ; l t ; C o l u m n s \ '8A;>  M;5<5=B>2  2  AB>;1F5  >  4=O<& a m p ; g t ; - & a m p ; l t ; M e a s u r e s \ >  4=O<& a m p ; g t ; & l t ; / K e y & g t ; & l t ; / D i a g r a m O b j e c t K e y & g t ; & l t ; D i a g r a m O b j e c t K e y & g t ; & l t ; K e y & g t ; L i n k s \ & a m p ; l t ; C o l u m n s \ '8A;>  M;5<5=B>2  2  AB>;1F5  >  4=O<& a m p ; g t ; - & a m p ; l t ; M e a s u r e s \ >  4=O<& a m p ; g t ; \ C O L U M N & l t ; / K e y & g t ; & l t ; / D i a g r a m O b j e c t K e y & g t ; & l t ; D i a g r a m O b j e c t K e y & g t ; & l t ; K e y & g t ; L i n k s \ & a m p ; l t ; C o l u m n s \ '8A;>  M;5<5=B>2  2  AB>;1F5  >  4=O<& a m p ; g t ; - & a m p ; l t ; M e a s u r e s \ >  4=O<& a m p ; g t ; \ M E A S U R E & l t ; / K e y & g t ; & l t ; / D i a g r a m O b j e c t K e y & g t ; & l t ; D i a g r a m O b j e c t K e y & g t ; & l t ; K e y & g t ; L i n k s \ & a m p ; l t ; C o l u m n s \ !C<<0  ?>  AB>;1FC  KG8A;O5<K9  AB>;15F2 & a m p ; g t ; - & a m p ; l t ; M e a s u r e s \ KG8A;O5<K9  AB>;15F2 & a m p ; g t ; & l t ; / K e y & g t ; & l t ; / D i a g r a m O b j e c t K e y & g t ; & l t ; D i a g r a m O b j e c t K e y & g t ; & l t ; K e y & g t ; L i n k s \ & a m p ; l t ; C o l u m n s \ !C<<0  ?>  AB>;1FC  KG8A;O5<K9  AB>;15F2 & a m p ; g t ; - & a m p ; l t ; M e a s u r e s \ KG8A;O5<K9  AB>;15F2 & a m p ; g t ; \ C O L U M N & l t ; / K e y & g t ; & l t ; / D i a g r a m O b j e c t K e y & g t ; & l t ; D i a g r a m O b j e c t K e y & g t ; & l t ; K e y & g t ; L i n k s \ & a m p ; l t ; C o l u m n s \ !C<<0  ?>  AB>;1FC  KG8A;O5<K9  AB>;15F2 & a m p ; g t ; - & a m p ; l t ; M e a s u r e s \ KG8A;O5<K9  AB>;15F2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  4=O<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  4=O<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  4=O<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 KG8A;O5<K9  AB>;15F2 & l t ; / K e y & g t ; & l t ; / a : K e y & g t ; & l t ; a : V a l u e 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 KG8A;O5<K9  AB>;15F2 \ T a g I n f o \ $>@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 KG8A;O5<K9  AB>;15F2 \ T a g I n f o \ =0G5=85& l t ; / K e y & g t ; & l t ; / a : K e y & g t ; & l t ; a : V a l u e 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  4=O<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<5@  AG5B0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=5G=K9  >AB0B>:& l t ; / K e y & g t ; & l t ; / a : K e y & g t ; & l t ; a : V a l u e 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G8A;O5<K9  AB>;15F2 & l t ; / K e y & g t ; & l t ; / a : K e y & g t ; & l t ; a : V a l u e 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  4=O<& a m p ; g t ; - & a m p ; l t ; M e a s u r e s \ >  4=O<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  4=O<& a m p ; g t ; - & a m p ; l t ; M e a s u r e s \ >  4=O<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  4=O<& a m p ; g t ; - & a m p ; l t ; M e a s u r e s \ >  4=O<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 KG8A;O5<K9  AB>;15F2 & a m p ; g t ; - & a m p ; l t ; M e a s u r e s \ KG8A;O5<K9  AB>;15F2 & a m p ; g t ; & l t ; / K e y & g t ; & l t ; / a : K e y & g t ; & l t ; a : V a l u e 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 KG8A;O5<K9  AB>;15F2 & a m p ; g t ; - & a m p ; l t ; M e a s u r e s \ KG8A;O5<K9  AB>;15F2 & a m p ; g t ; \ C O L U M N & l t ; / K e y & g t ; & l t ; / a : K e y & g t ; & l t ; a : V a l u e 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 KG8A;O5<K9  AB>;15F2 & a m p ; g t ; - & a m p ; l t ; M e a s u r e s \ KG8A;O5<K9  AB>;15F2 & a m p ; g t ; \ M E A S U R E & l t ; / K e y & g t ; & l t ; / a : K e y & g t ; & l t ; a : V a l u e 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S O r g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 i : t y p e = " S a n d b o x E d i t o r M e a s u r e G r i d K e y " & g t ; & l t ; T a b l e N a m e & g t ; R S O r g & l t ; / T a b l e N a m e & g t ; & l t ; / K e y & g t ; & l t ; M a i n t a i n e r 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 r e a d o n l y & l t ; / K e y & g t ; & l t ; / D i a g r a m O b j e c t K e y & g t ; & l t ; D i a g r a m O b j e c t K e y & g t ; & l t ; K e y & g t ; M e a s u r e s \ '8A;>  M;5<5=B>2  2  AB>;1F5  M a x V a l D a t e & l t ; / K e y & g t ; & l t ; / D i a g r a m O b j e c t K e y & g t ; & l t ; D i a g r a m O b j e c t K e y & g t ; & l t ; K e y & g t ; M e a s u r e s \ '8A;>  M;5<5=B>2  2  AB>;1F5  M a x V a l D a t e \ T a g I n f o \ $>@<C;0& l t ; / K e y & g t ; & l t ; / D i a g r a m O b j e c t K e y & g t ; & l t ; D i a g r a m O b j e c t K e y & g t ; & l t ; K e y & g t ; M e a s u r e s \ '8A;>  M;5<5=B>2  2  AB>;1F5  M a x V a l D a t e \ T a g I n f o \ =0G5=85& l t ; / K e y & g t ; & l t ; / D i a g r a m O b j e c t K e y & g t ; & l t ; D i a g r a m O b j e c t K e y & g t ; & l t ; K e y & g t ; M e a s u r e s \ !C<<0  ?>  AB>;1FC  M a x V a l & l t ; / K e y & g t ; & l t ; / D i a g r a m O b j e c t K e y & g t ; & l t ; D i a g r a m O b j e c t K e y & g t ; & l t ; K e y & g t ; M e a s u r e s \ !C<<0  ?>  AB>;1FC  M a x V a l \ T a g I n f o \ $>@<C;0& l t ; / K e y & g t ; & l t ; / D i a g r a m O b j e c t K e y & g t ; & l t ; D i a g r a m O b j e c t K e y & g t ; & l t ; K e y & g t ; M e a s u r e s \ !C<<0  ?>  AB>;1FC  M a x V a l \ T a g I n f o \ =0G5=85& l t ; / K e y & g t ; & l t ; / D i a g r a m O b j e c t K e y & g t ; & l t ; D i a g r a m O b j e c t K e y & g t ; & l t ; K e y & g t ; C o l u m n s \ ><5@  AG5B0& l t ; / K e y & g t ; & l t ; / D i a g r a m O b j e c t K e y & g t ; & l t ; D i a g r a m O b j e c t K e y & g t ; & l t ; K e y & g t ; C o l u m n s \ >4& l t ; / K e y & g t ; & l t ; / D i a g r a m O b j e c t K e y & g t ; & l t ; D i a g r a m O b j e c t K e y & g t ; & l t ; K e y & g t ; C o l u m n s \ @30=870F8O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M a x V a l D a t e & l t ; / K e y & g t ; & l t ; / D i a g r a m O b j e c t K e y & g t ; & l t ; D i a g r a m O b j e c t K e y & g t ; & l t ; K e y & g t ; C o l u m n s \ M a x V a l & l t ; / K e y & g t ; & l t ; / D i a g r a m O b j e c t K e y & g t ; & l t ; D i a g r a m O b j e c t K e y & g t ; & l t ; K e y & g t ; C o l u m n s \ O r g I D & l t ; / K e y & g t ; & l t ; / D i a g r a m O b j e c t K e y & g t ; & l t ; D i a g r a m O b j e c t K e y & g t ; & l t ; K e y & g t ; L i n k s \ & a m p ; l t ; C o l u m n s \ '8A;>  M;5<5=B>2  2  AB>;1F5  M a x V a l D a t e & a m p ; g t ; - & a m p ; l t ; M e a s u r e s \ M a x V a l D a t e & a m p ; g t ; & l t ; / K e y & g t ; & l t ; / D i a g r a m O b j e c t K e y & g t ; & l t ; D i a g r a m O b j e c t K e y & g t ; & l t ; K e y & g t ; L i n k s \ & a m p ; l t ; C o l u m n s \ '8A;>  M;5<5=B>2  2  AB>;1F5  M a x V a l D a t e & a m p ; g t ; - & a m p ; l t ; M e a s u r e s \ M a x V a l D a t e & a m p ; g t ; \ C O L U M N & l t ; / K e y & g t ; & l t ; / D i a g r a m O b j e c t K e y & g t ; & l t ; D i a g r a m O b j e c t K e y & g t ; & l t ; K e y & g t ; L i n k s \ & a m p ; l t ; C o l u m n s \ '8A;>  M;5<5=B>2  2  AB>;1F5  M a x V a l D a t e & a m p ; g t ; - & a m p ; l t ; M e a s u r e s \ M a x V a l D a t e & a m p ; g t ; \ M E A S U R E & l t ; / K e y & g t ; & l t ; / D i a g r a m O b j e c t K e y & g t ; & l t ; D i a g r a m O b j e c t K e y & g t ; & l t ; K e y & g t ; L i n k s \ & a m p ; l t ; C o l u m n s \ !C<<0  ?>  AB>;1FC  M a x V a l & a m p ; g t ; - & a m p ; l t ; M e a s u r e s \ M a x V a l & a m p ; g t ; & l t ; / K e y & g t ; & l t ; / D i a g r a m O b j e c t K e y & g t ; & l t ; D i a g r a m O b j e c t K e y & g t ; & l t ; K e y & g t ; L i n k s \ & a m p ; l t ; C o l u m n s \ !C<<0  ?>  AB>;1FC  M a x V a l & a m p ; g t ; - & a m p ; l t ; M e a s u r e s \ M a x V a l & a m p ; g t ; \ C O L U M N & l t ; / K e y & g t ; & l t ; / D i a g r a m O b j e c t K e y & g t ; & l t ; D i a g r a m O b j e c t K e y & g t ; & l t ; K e y & g t ; L i n k s \ & a m p ; l t ; C o l u m n s \ !C<<0  ?>  AB>;1FC  M a x V a l & a m p ; g t ; - & a m p ; l t ; M e a s u r e s \ M a x V a l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 M a x V a l D a t e & l t ; / K e y & g t ; & l t ; / a : K e y & g t ; & l t ; a : V a l u e 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 M a x V a l D a t e \ T a g I n f o \ $>@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 M a x V a l D a t e \ T a g I n f o \ =0G5=85& l t ; / K e y & g t ; & l t ; / a : K e y & g t ; & l t ; a : V a l u e 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<5@  AG5B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V a l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V a l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 M a x V a l D a t e & a m p ; g t ; - & a m p ; l t ; M e a s u r e s \ M a x V a l D a t e & a m p ; g t ; & l t ; / K e y & g t ; & l t ; / a : K e y & g t ; & l t ; a : V a l u e 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 M a x V a l D a t e & a m p ; g t ; - & a m p ; l t ; M e a s u r e s \ M a x V a l D a t e & a m p ; g t ; \ C O L U M N & l t ; / K e y & g t ; & l t ; / a : K e y & g t ; & l t ; a : V a l u e 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 M a x V a l D a t e & a m p ; g t ; - & a m p ; l t ; M e a s u r e s \ M a x V a l D a t e & a m p ; g t ; \ M E A S U R E & l t ; / K e y & g t ; & l t ; / a : K e y & g t ; & l t ; a : V a l u e 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 M a x V a l & a m p ; g t ; - & a m p ; l t ; M e a s u r e s \ M a x V a l & a m p ; g t ; & l t ; / K e y & g t ; & l t ; / a : K e y & g t ; & l t ; a : V a l u e 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 M a x V a l & a m p ; g t ; - & a m p ; l t ; M e a s u r e s \ M a x V a l & a m p ; g t ; \ C O L U M N & l t ; / K e y & g t ; & l t ; / a : K e y & g t ; & l t ; a : V a l u e 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 M a x V a l & a m p ; g t ; - & a m p ; l t ; M e a s u r e s \ M a x V a l & a m p ; g t ; \ M E A S U R E & l t ; / K e y & g t ; & l t ; / a : K e y & g t ; & l t ; a : V a l u e 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e s t T 1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 i : t y p e = " S a n d b o x E d i t o r M e a s u r e G r i d K e y " & g t ; & l t ; T a b l e N a m e & g t ; T e s t T 1 C & l t ; / T a b l e N a m e & g t ; & l t ; / K e y & g t ; & l t ; M a i n t a i n e r 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 M a x V a l   3 & l t ; / K e y & g t ; & l t ; / D i a g r a m O b j e c t K e y & g t ; & l t ; D i a g r a m O b j e c t K e y & g t ; & l t ; K e y & g t ; M e a s u r e s \ !C<<0  ?>  AB>;1FC  M a x V a l   3 \ T a g I n f o \ $>@<C;0& l t ; / K e y & g t ; & l t ; / D i a g r a m O b j e c t K e y & g t ; & l t ; D i a g r a m O b j e c t K e y & g t ; & l t ; K e y & g t ; M e a s u r e s \ !C<<0  ?>  AB>;1FC  M a x V a l   3 \ T a g I n f o \ =0G5=85& l t ; / K e y & g t ; & l t ; / D i a g r a m O b j e c t K e y & g t ; & l t ; D i a g r a m O b j e c t K e y & g t ; & l t ; K e y & g t ; M e a s u r e s \ !C<<0  ?>  AB>;1FC  =0G5=85& l t ; / K e y & g t ; & l t ; / D i a g r a m O b j e c t K e y & g t ; & l t ; D i a g r a m O b j e c t K e y & g t ; & l t ; K e y & g t ; M e a s u r e s \ !C<<0  ?>  AB>;1FC  =0G5=85\ T a g I n f o \ $>@<C;0& l t ; / K e y & g t ; & l t ; / D i a g r a m O b j e c t K e y & g t ; & l t ; D i a g r a m O b j e c t K e y & g t ; & l t ; K e y & g t ; M e a s u r e s \ !C<<0  ?>  AB>;1FC  =0G5=85\ T a g I n f o \ =0G5=85& l t ; / K e y & g t ; & l t ; / D i a g r a m O b j e c t K e y & g t ; & l t ; D i a g r a m O b j e c t K e y & g t ; & l t ; K e y & g t ; M e a s u r e s \ B>3>2 & l t ; / K e y & g t ; & l t ; / D i a g r a m O b j e c t K e y & g t ; & l t ; D i a g r a m O b j e c t K e y & g t ; & l t ; K e y & g t ; M e a s u r e s \ B>3>2 \ T a g I n f o \ $>@<C;0& l t ; / K e y & g t ; & l t ; / D i a g r a m O b j e c t K e y & g t ; & l t ; D i a g r a m O b j e c t K e y & g t ; & l t ; K e y & g t ; M e a s u r e s \ B>3>2 \ T a g I n f o \ =0G5=85& l t ; / K e y & g t ; & l t ; / D i a g r a m O b j e c t K e y & g t ; & l t ; D i a g r a m O b j e c t K e y & g t ; & l t ; K e y & g t ; C o l u m n s \ M a x V a l D a t e & l t ; / K e y & g t ; & l t ; / D i a g r a m O b j e c t K e y & g t ; & l t ; D i a g r a m O b j e c t K e y & g t ; & l t ; K e y & g t ; C o l u m n s \ ><5@  AG5B0& l t ; / K e y & g t ; & l t ; / D i a g r a m O b j e c t K e y & g t ; & l t ; D i a g r a m O b j e c t K e y & g t ; & l t ; K e y & g t ; C o l u m n s \ >4& l t ; / K e y & g t ; & l t ; / D i a g r a m O b j e c t K e y & g t ; & l t ; D i a g r a m O b j e c t K e y & g t ; & l t ; K e y & g t ; C o l u m n s \ @30=870F8O& l t ; / K e y & g t ; & l t ; / D i a g r a m O b j e c t K e y & g t ; & l t ; D i a g r a m O b j e c t K e y & g t ; & l t ; K e y & g t ; C o l u m n s \ M a x V a l & l t ; / K e y & g t ; & l t ; / D i a g r a m O b j e c t K e y & g t ; & l t ; D i a g r a m O b j e c t K e y & g t ; & l t ; K e y & g t ; C o l u m n s \ =0G5=85& l t ; / K e y & g t ; & l t ; / D i a g r a m O b j e c t K e y & g t ; & l t ; D i a g r a m O b j e c t K e y & g t ; & l t ; K e y & g t ; L i n k s \ & a m p ; l t ; C o l u m n s \ !C<<0  ?>  AB>;1FC  M a x V a l   3 & a m p ; g t ; - & a m p ; l t ; M e a s u r e s \ M a x V a l & a m p ; g t ; & l t ; / K e y & g t ; & l t ; / D i a g r a m O b j e c t K e y & g t ; & l t ; D i a g r a m O b j e c t K e y & g t ; & l t ; K e y & g t ; L i n k s \ & a m p ; l t ; C o l u m n s \ !C<<0  ?>  AB>;1FC  M a x V a l   3 & a m p ; g t ; - & a m p ; l t ; M e a s u r e s \ M a x V a l & a m p ; g t ; \ C O L U M N & l t ; / K e y & g t ; & l t ; / D i a g r a m O b j e c t K e y & g t ; & l t ; D i a g r a m O b j e c t K e y & g t ; & l t ; K e y & g t ; L i n k s \ & a m p ; l t ; C o l u m n s \ !C<<0  ?>  AB>;1FC  M a x V a l   3 & a m p ; g t ; - & a m p ; l t ; M e a s u r e s \ M a x V a l & a m p ; g t ; \ M E A S U R E & l t ; / K e y & g t ; & l t ; / D i a g r a m O b j e c t K e y & g t ; & l t ; D i a g r a m O b j e c t K e y & g t ; & l t ; K e y & g t ; L i n k s \ & a m p ; l t ; C o l u m n s \ !C<<0  ?>  AB>;1FC  =0G5=85& a m p ; g t ; - & a m p ; l t ; M e a s u r e s \ =0G5=85& a m p ; g t ; & l t ; / K e y & g t ; & l t ; / D i a g r a m O b j e c t K e y & g t ; & l t ; D i a g r a m O b j e c t K e y & g t ; & l t ; K e y & g t ; L i n k s \ & a m p ; l t ; C o l u m n s \ !C<<0  ?>  AB>;1FC  =0G5=85& a m p ; g t ; - & a m p ; l t ; M e a s u r e s \ =0G5=85& a m p ; g t ; \ C O L U M N & l t ; / K e y & g t ; & l t ; / D i a g r a m O b j e c t K e y & g t ; & l t ; D i a g r a m O b j e c t K e y & g t ; & l t ; K e y & g t ; L i n k s \ & a m p ; l t ; C o l u m n s \ !C<<0  ?>  AB>;1FC  =0G5=85& a m p ; g t ; - & a m p ; l t ; M e a s u r e s \ =0G5=85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 M a x V a l 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 =0G5=85& l t ; / K e y & g t ; & l t ; / a : K e y & g t ; & l t ; a : V a l u e 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 =0G5=85\ T a g I n f o \ $>@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 =0G5=85\ T a g I n f o \ =0G5=85& l t ; / K e y & g t ; & l t ; / a : K e y & g t ; & l t ; a : V a l u e 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2 & l t ; / K e y & g t ; & l t ; / a : K e y & g t ; & l t ; a : V a l u e 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2 \ T a g I n f o \ $>@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2 \ T a g I n f o \ =0G5=85& l t ; / K e y & g t ; & l t ; / a : K e y & g t ; & l t ; a : V a l u e 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V a l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<5@  AG5B0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V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=0G5=85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  3 & a m p ; g t ; - & a m p ; l t ; M e a s u r e s \ M a x V a l & a m p ; g t ; & l t ; / K e y & g t ; & l t ; / a : K e y & g t ; & l t ; a : V a l u e 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  3 & a m p ; g t ; - & a m p ; l t ; M e a s u r e s \ M a x V a l & a m p ; g t ; \ C O L U M N & l t ; / K e y & g t ; & l t ; / a : K e y & g t ; & l t ; a : V a l u e 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 M a x V a l   3 & a m p ; g t ; - & a m p ; l t ; M e a s u r e s \ M a x V a l & a m p ; g t ; \ M E A S U R E & l t ; / K e y & g t ; & l t ; / a : K e y & g t ; & l t ; a : V a l u e 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 =0G5=85& a m p ; g t ; - & a m p ; l t ; M e a s u r e s \ =0G5=85& a m p ; g t ; & l t ; / K e y & g t ; & l t ; / a : K e y & g t ; & l t ; a : V a l u e 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 =0G5=85& a m p ; g t ; - & a m p ; l t ; M e a s u r e s \ =0G5=85& a m p ; g t ; \ C O L U M N & l t ; / K e y & g t ; & l t ; / a : K e y & g t ; & l t ; a : V a l u e 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 =0G5=85& a m p ; g t ; - & a m p ; l t ; M e a s u r e s \ =0G5=85& a m p ; g t ; \ M E A S U R E & l t ; / K e y & g t ; & l t ; / a : K e y & g t ; & l t ; a : V a l u e 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!B0BL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 i : t y p e = " S a n d b o x E d i t o r M e a s u r e G r i d K e y " & g t ; & l t ; T a b l e N a m e & g t ; !B0BL8& l t ; / T a b l e N a m e & g t ; & l t ; / K e y & g t ; & l t ; M a i n t a i n e r 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0?@02;5=85& l t ; / K e y & g t ; & l t ; / D i a g r a m O b j e c t K e y & g t ; & l t ; D i a g r a m O b j e c t K e y & g t ; & l t ; K e y & g t ; C o l u m n s \ @87=0:& l t ; / K e y & g t ; & l t ; / D i a g r a m O b j e c t K e y & g t ; & l t ; D i a g r a m O b j e c t K e y & g t ; & l t ; K e y & g t ; C o l u m n s \ .@8F>& l t ; / K e y & g t ; & l t ; / D i a g r a m O b j e c t K e y & g t ; & l t ; D i a g r a m O b j e c t K e y & g t ; & l t ; K e y & g t ; C o l u m n s \ !B0LO& l t ; / K e y & g t ; & l t ; / D i a g r a m O b j e c t K e y & g t ; & l t ; D i a g r a m O b j e c t K e y & g t ; & l t ; K e y & g t ; C o l u m n s \ @8<5G0=85& l t ; / K e y & g t ; & l t ; / D i a g r a m O b j e c t K e y & g t ; & l t ; D i a g r a m O b j e c t K e y & g t ; & l t ; K e y & g t ; C o l u m n s \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?@02;5=85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7=0: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.@8F>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LO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<5G0=85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@5<O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@5<O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'8A;>  M;5<5=B>2  2  AB>;1F5  >545;O<& l t ; / K e y & g t ; & l t ; / D i a g r a m O b j e c t K e y & g t ; & l t ; D i a g r a m O b j e c t K e y & g t ; & l t ; K e y & g t ; M e a s u r e s \ '8A;>  M;5<5=B>2  2  AB>;1F5  >545;O<\ T a g I n f o \ $>@<C;0& l t ; / K e y & g t ; & l t ; / D i a g r a m O b j e c t K e y & g t ; & l t ; D i a g r a m O b j e c t K e y & g t ; & l t ; K e y & g t ; M e a s u r e s \ '8A;>  M;5<5=B>2  2  AB>;1F5  >545;O<\ T a g I n f o \ =0G5=85& l t ; / K e y & g t ; & l t ; / D i a g r a m O b j e c t K e y & g t ; & l t ; D i a g r a m O b j e c t K e y & g t ; & l t ; K e y & g t ; C o l u m n s \ 0B0& l t ; / K e y & g t ; & l t ; / D i a g r a m O b j e c t K e y & g t ; & l t ; D i a g r a m O b j e c t K e y & g t ; & l t ; K e y & g t ; C o l u m n s \ >4& l t ; / K e y & g t ; & l t ; / D i a g r a m O b j e c t K e y & g t ; & l t ; D i a g r a m O b j e c t K e y & g t ; & l t ; K e y & g t ; C o l u m n s \ 5AOF& l t ; / K e y & g t ; & l t ; / D i a g r a m O b j e c t K e y & g t ; & l t ; D i a g r a m O b j e c t K e y & g t ; & l t ; K e y & g t ; C o l u m n s \ 5=L545;8& l t ; / K e y & g t ; & l t ; / D i a g r a m O b j e c t K e y & g t ; & l t ; D i a g r a m O b j e c t K e y & g t ; & l t ; K e y & g t ; C o l u m n s \ >545;O<& l t ; / K e y & g t ; & l t ; / D i a g r a m O b j e c t K e y & g t ; & l t ; D i a g r a m O b j e c t K e y & g t ; & l t ; K e y & g t ; C o l u m n s \ >545;O<;NA& l t ; / K e y & g t ; & l t ; / D i a g r a m O b j e c t K e y & g t ; & l t ; D i a g r a m O b j e c t K e y & g t ; & l t ; K e y & g t ; C o l u m n s \ >545;O<;NA2 & l t ; / K e y & g t ; & l t ; / D i a g r a m O b j e c t K e y & g t ; & l t ; D i a g r a m O b j e c t K e y & g t ; & l t ; K e y & g t ; C o l u m n s \ <O& l t ; / K e y & g t ; & l t ; / D i a g r a m O b j e c t K e y & g t ; & l t ; D i a g r a m O b j e c t K e y & g t ; & l t ; K e y & g t ; C o l u m n s \ ">;L:>& l t ; / K e y & g t ; & l t ; / D i a g r a m O b j e c t K e y & g t ; & l t ; D i a g r a m O b j e c t K e y & g t ; & l t ; K e y & g t ; L i n k s \ & a m p ; l t ; C o l u m n s \ '8A;>  M;5<5=B>2  2  AB>;1F5  >545;O<& a m p ; g t ; - & a m p ; l t ; M e a s u r e s \ >545;O<& a m p ; g t ; & l t ; / K e y & g t ; & l t ; / D i a g r a m O b j e c t K e y & g t ; & l t ; D i a g r a m O b j e c t K e y & g t ; & l t ; K e y & g t ; L i n k s \ & a m p ; l t ; C o l u m n s \ '8A;>  M;5<5=B>2  2  AB>;1F5  >545;O<& a m p ; g t ; - & a m p ; l t ; M e a s u r e s \ >545;O<& a m p ; g t ; \ C O L U M N & l t ; / K e y & g t ; & l t ; / D i a g r a m O b j e c t K e y & g t ; & l t ; D i a g r a m O b j e c t K e y & g t ; & l t ; K e y & g t ; L i n k s \ & a m p ; l t ; C o l u m n s \ '8A;>  M;5<5=B>2  2  AB>;1F5  >545;O<& a m p ; g t ; - & a m p ; l t ; M e a s u r e s \ >545;O<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545;O<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545;O<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 >545;O<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5AOF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5=L545;8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545;O<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545;O<;NA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545;O<;NA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<O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>;L:>& l t ; / K e y & g t ; & l t ; / a : K e y & g t ; & l t ; a : V a l u e 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545;O<& a m p ; g t ; - & a m p ; l t ; M e a s u r e s \ >545;O<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545;O<& a m p ; g t ; - & a m p ; l t ; M e a s u r e s \ >545;O<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 >545;O<& a m p ; g t ; - & a m p ; l t ; M e a s u r e s \ >545;O<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>AB0B@! & l t ; / T a b l e N a m e & g t ; & l t ; / A d a p t e r & g t ; & l t ; D i a g r a m T y p e & g t ; M e a s u r e D i a g r a m & l t ; / D i a g r a m T y p e & g t ; & l t ; D i s p l a y C o n t e x t 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 i : t y p e = " S a n d b o x E d i t o r M e a s u r e G r i d K e y " & g t ; & l t ; T a b l e N a m e & g t ; >AB0B@! & l t ; / T a b l e N a m e & g t ; & l t ; / K e y & g t ; & l t ; M a i n t a i n e r 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 !C<<0& l t ; / K e y & g t ; & l t ; / D i a g r a m O b j e c t K e y & g t ; & l t ; D i a g r a m O b j e c t K e y & g t ; & l t ; K e y & g t ; M e a s u r e s \ !C<<0  ?>  AB>;1FC  !C<<0\ T a g I n f o \ $>@<C;0& l t ; / K e y & g t ; & l t ; / D i a g r a m O b j e c t K e y & g t ; & l t ; D i a g r a m O b j e c t K e y & g t ; & l t ; K e y & g t ; M e a s u r e s \ !C<<0  ?>  AB>;1FC  !C<<0\ T a g I n f o \ =0G5=85& l t ; / K e y & g t ; & l t ; / D i a g r a m O b j e c t K e y & g t ; & l t ; D i a g r a m O b j e c t K e y & g t ; & l t ; K e y & g t ; C o l u m n s \ 0B0& l t ; / K e y & g t ; & l t ; / D i a g r a m O b j e c t K e y & g t ; & l t ; D i a g r a m O b j e c t K e y & g t ; & l t ; K e y & g t ; C o l u m n s \ !B0BLO  !& l t ; / K e y & g t ; & l t ; / D i a g r a m O b j e c t K e y & g t ; & l t ; D i a g r a m O b j e c t K e y & g t ; & l t ; K e y & g t ; C o l u m n s \ .@.   8F>& l t ; / K e y & g t ; & l t ; / D i a g r a m O b j e c t K e y & g t ; & l t ; D i a g r a m O b j e c t K e y & g t ; & l t ; K e y & g t ; C o l u m n s \ !C<<0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\ C O L U M N & l t ; / K e y & g t ; & l t ; / D i a g r a m O b j e c t K e y & g t ; & l t ; D i a g r a m O b j e c t K e y & g t ; & l t ; K e y & g t ; L i n k s \ & a m p ; l t ; C o l u m n s \ !C<<0  ?>  AB>;1FC  !C<<0& a m p ; g t ; - & a m p ; l t ; M e a s u r e s \ !C<<0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LO  !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.@.   8F>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& a m p ; g t ; - & a m p ; l t ; M e a s u r e s \ !C<<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a y S e t _ p l a i n g i n D a t e _ U T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a y S e t _ p l a i n g i n D a t e _ U T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w z _ p a y m e n t I d & l t ; / K e y & g t ; & l t ; / D i a g r a m O b j e c t K e y & g t ; & l t ; D i a g r a m O b j e c t K e y & g t ; & l t ; K e y & g t ; C o l u m n s \ w z _ p l a n i n g d a t a & l t ; / K e y & g t ; & l t ; / D i a g r a m O b j e c t K e y & g t ; & l t ; D i a g r a m O b j e c t K e y & g t ; & l t ; K e y & g t ; C o l u m n s \ w z _ p l a n i n g d a t e _ U T C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a y m e n t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l a n i n g d a t a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l a n i n g d a t e _ U T C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@>4C:BK& l t ; / T a b l e N a m e & g t ; & l t ; / A d a p t e r & g t ; & l t ; D i a g r a m T y p e & g t ; M e a s u r e D i a g r a m & l t ; / D i a g r a m T y p e & g t ; & l t ; D i s p l a y C o n t e x t 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 i : t y p e = " S a n d b o x E d i t o r M e a s u r e G r i d K e y " & g t ; & l t ; T a b l e N a m e & g t ; @>4C:BK& l t ; / T a b l e N a m e & g t ; & l t ; / K e y & g t ; & l t ; M a i n t a i n e r 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K e y P r o d u c t s & l t ; / K e y & g t ; & l t ; / D i a g r a m O b j e c t K e y & g t ; & l t ; D i a g r a m O b j e c t K e y & g t ; & l t ; K e y & g t ; C o l u m n s \ i d P r o d u c t s & l t ; / K e y & g t ; & l t ; / D i a g r a m O b j e c t K e y & g t ; & l t ; D i a g r a m O b j e c t K e y & g t ; & l t ; K e y & g t ; C o l u m n s \ @>4C:BK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K e y P r o d u c t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P r o d u c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4C:BK& l t ; / K e y & g t ; & l t ; / a : K e y & g t ; & l t ; a : V a l u e 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 i : t y p e = " M e a s u r e D i a g r a m S a n d b o x A d a p t e r " & g t ; & l t ; T a b l e N a m e & g t ; >7<>6=K5!45;:8& l t ; / T a b l e N a m e & g t ; & l t ; / A d a p t e r & g t ; & l t ; D i a g r a m T y p e & g t ; M e a s u r e D i a g r a m & l t ; / D i a g r a m T y p e & g t ; & l t ; D i s p l a y C o n t e x t 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 i : t y p e = " S a n d b o x E d i t o r M e a s u r e G r i d K e y " & g t ; & l t ; T a b l e N a m e & g t ; >7<>6=K5!45;:8& l t ; / T a b l e N a m e & g t ; & l t ; / K e y & g t ; & l t ; M a i n t a i n e r 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 0AE>645=85;0B5659!1>@>B><& l t ; / K e y & g t ; & l t ; / D i a g r a m O b j e c t K e y & g t ; & l t ; D i a g r a m O b j e c t K e y & g t ; & l t ; K e y & g t ; M e a s u r e s \ !C<< 0AE>645=85;0B5659!1>@>B><\ T a g I n f o \ $>@<C;0& l t ; / K e y & g t ; & l t ; / D i a g r a m O b j e c t K e y & g t ; & l t ; D i a g r a m O b j e c t K e y & g t ; & l t ; K e y & g t ; M e a s u r e s \ !C<< 0AE>645=85;0B5659!1>@>B><\ T a g I n f o \ =0G5=85& l t ; / K e y & g t ; & l t ; / D i a g r a m O b j e c t K e y & g t ; & l t ; D i a g r a m O b j e c t K e y & g t ; & l t ; K e y & g t ; M e a s u r e s \ %  0AE>645=85;0B5659!1>@>B& l t ; / K e y & g t ; & l t ; / D i a g r a m O b j e c t K e y & g t ; & l t ; D i a g r a m O b j e c t K e y & g t ; & l t ; K e y & g t ; M e a s u r e s \ %  0AE>645=85;0B5659!1>@>B\ T a g I n f o \ $>@<C;0& l t ; / K e y & g t ; & l t ; / D i a g r a m O b j e c t K e y & g t ; & l t ; D i a g r a m O b j e c t K e y & g t ; & l t ; K e y & g t ; M e a s u r e s \ %  0AE>645=85;0B5659!1>@>B\ T a g I n f o \ =0G5=85& l t ; / K e y & g t ; & l t ; / D i a g r a m O b j e c t K e y & g t ; & l t ; D i a g r a m O b j e c t K e y & g t ; & l t ; K e y & g t ; M e a s u r e s \ !C<< 0AE>645=85;0B5659!0:C?& l t ; / K e y & g t ; & l t ; / D i a g r a m O b j e c t K e y & g t ; & l t ; D i a g r a m O b j e c t K e y & g t ; & l t ; K e y & g t ; M e a s u r e s \ !C<< 0AE>645=85;0B5659!0:C?\ T a g I n f o \ $>@<C;0& l t ; / K e y & g t ; & l t ; / D i a g r a m O b j e c t K e y & g t ; & l t ; D i a g r a m O b j e c t K e y & g t ; & l t ; K e y & g t ; M e a s u r e s \ !C<< 0AE>645=85;0B5659!0:C?\ T a g I n f o \ =0G5=85& l t ; / K e y & g t ; & l t ; / D i a g r a m O b j e c t K e y & g t ; & l t ; D i a g r a m O b j e c t K e y & g t ; & l t ; K e y & g t ; M e a s u r e s \ %  0AE>645=85;0B5659!0:C?& l t ; / K e y & g t ; & l t ; / D i a g r a m O b j e c t K e y & g t ; & l t ; D i a g r a m O b j e c t K e y & g t ; & l t ; K e y & g t ; M e a s u r e s \ %  0AE>645=85;0B5659!0:C?\ T a g I n f o \ $>@<C;0& l t ; / K e y & g t ; & l t ; / D i a g r a m O b j e c t K e y & g t ; & l t ; D i a g r a m O b j e c t K e y & g t ; & l t ; K e y & g t ; M e a s u r e s \ %  0AE>645=85;0B5659!0:C?\ T a g I n f o \ =0G5=85& l t ; / K e y & g t ; & l t ; / D i a g r a m O b j e c t K e y & g t ; & l t ; D i a g r a m O b j e c t K e y & g t ; & l t ; K e y & g t ; M e a s u r e s \ !C<<0  ?>  AB>;1FC  1I0O!C<<0& l t ; / K e y & g t ; & l t ; / D i a g r a m O b j e c t K e y & g t ; & l t ; D i a g r a m O b j e c t K e y & g t ; & l t ; K e y & g t ; M e a s u r e s \ !C<<0  ?>  AB>;1FC  1I0O!C<<0\ T a g I n f o \ $>@<C;0& l t ; / K e y & g t ; & l t ; / D i a g r a m O b j e c t K e y & g t ; & l t ; D i a g r a m O b j e c t K e y & g t ; & l t ; K e y & g t ; M e a s u r e s \ !C<<0  ?>  AB>;1FC  1I0O!C<<0\ T a g I n f o \ =0G5=85& l t ; / K e y & g t ; & l t ; / D i a g r a m O b j e c t K e y & g t ; & l t ; D i a g r a m O b j e c t K e y & g t ; & l t ; K e y & g t ; M e a s u r e s \ !C<<0  ?>  AB>;1FC  !C<<01>@>B& l t ; / K e y & g t ; & l t ; / D i a g r a m O b j e c t K e y & g t ; & l t ; D i a g r a m O b j e c t K e y & g t ; & l t ; K e y & g t ; M e a s u r e s \ !C<<0  ?>  AB>;1FC  !C<<01>@>B\ T a g I n f o \ $>@<C;0& l t ; / K e y & g t ; & l t ; / D i a g r a m O b j e c t K e y & g t ; & l t ; D i a g r a m O b j e c t K e y & g t ; & l t ; K e y & g t ; M e a s u r e s \ !C<<0  ?>  AB>;1FC  !C<<01>@>B\ T a g I n f o \ =0G5=85& l t ; / K e y & g t ; & l t ; / D i a g r a m O b j e c t K e y & g t ; & l t ; D i a g r a m O b j e c t K e y & g t ; & l t ; K e y & g t ; M e a s u r e s \ !C<<0  ?>  AB>;1FC  1I0O!:84:0& l t ; / K e y & g t ; & l t ; / D i a g r a m O b j e c t K e y & g t ; & l t ; D i a g r a m O b j e c t K e y & g t ; & l t ; K e y & g t ; M e a s u r e s \ !C<<0  ?>  AB>;1FC  1I0O!:84:0\ T a g I n f o \ $>@<C;0& l t ; / K e y & g t ; & l t ; / D i a g r a m O b j e c t K e y & g t ; & l t ; D i a g r a m O b j e c t K e y & g t ; & l t ; K e y & g t ; M e a s u r e s \ !C<<0  ?>  AB>;1FC  1I0O!:84:0\ T a g I n f o \ =0G5=85& l t ; / K e y & g t ; & l t ; / D i a g r a m O b j e c t K e y & g t ; & l t ; D i a g r a m O b j e c t K e y & g t ; & l t ; K e y & g t ; M e a s u r e s \ !C<<0  ?>  AB>;1FC  !C<<0E>4OI8EB;85=B0& l t ; / K e y & g t ; & l t ; / D i a g r a m O b j e c t K e y & g t ; & l t ; D i a g r a m O b j e c t K e y & g t ; & l t ; K e y & g t ; M e a s u r e s \ !C<<0  ?>  AB>;1FC  !C<<0E>4OI8EB;85=B0\ T a g I n f o \ $>@<C;0& l t ; / K e y & g t ; & l t ; / D i a g r a m O b j e c t K e y & g t ; & l t ; D i a g r a m O b j e c t K e y & g t ; & l t ; K e y & g t ; M e a s u r e s \ !C<<0  ?>  AB>;1FC  !C<<0E>4OI8EB;85=B0\ T a g I n f o \ =0G5=85& l t ; / K e y & g t ; & l t ; / D i a g r a m O b j e c t K e y & g t ; & l t ; D i a g r a m O b j e c t K e y & g t ; & l t ; K e y & g t ; M e a s u r e s \ !C<<0  ?>  AB>;1FC  0:C?>G=0O!B>8<>ABL& l t ; / K e y & g t ; & l t ; / D i a g r a m O b j e c t K e y & g t ; & l t ; D i a g r a m O b j e c t K e y & g t ; & l t ; K e y & g t ; M e a s u r e s \ !C<<0  ?>  AB>;1FC  0:C?>G=0O!B>8<>ABL\ T a g I n f o \ $>@<C;0& l t ; / K e y & g t ; & l t ; / D i a g r a m O b j e c t K e y & g t ; & l t ; D i a g r a m O b j e c t K e y & g t ; & l t ; K e y & g t ; M e a s u r e s \ !C<<0  ?>  AB>;1FC  0:C?>G=0O!B>8<>ABL\ T a g I n f o \ =0G5=85& l t ; / K e y & g t ; & l t ; / D i a g r a m O b j e c t K e y & g t ; & l t ; D i a g r a m O b j e c t K e y & g t ; & l t ; K e y & g t ; C o l u m n s \ 0B0!>740=8O& l t ; / K e y & g t ; & l t ; / D i a g r a m O b j e c t K e y & g t ; & l t ; D i a g r a m O b j e c t K e y & g t ; & l t ; K e y & g t ; C o l u m n s \ C u s t o m e r I d . I d & l t ; / K e y & g t ; & l t ; / D i a g r a m O b j e c t K e y & g t ; & l t ; D i a g r a m O b j e c t K e y & g t ; & l t ; K e y & g t ; C o l u m n s \ >=B@035=B& l t ; / K e y & g t ; & l t ; / D i a g r a m O b j e c t K e y & g t ; & l t ; D i a g r a m O b j e c t K e y & g t ; & l t ; K e y & g t ; C o l u m n s \ !C<<01>@>B& l t ; / K e y & g t ; & l t ; / D i a g r a m O b j e c t K e y & g t ; & l t ; D i a g r a m O b j e c t K e y & g t ; & l t ; K e y & g t ; C o l u m n s \ 0B07<5=5=8O& l t ; / K e y & g t ; & l t ; / D i a g r a m O b j e c t K e y & g t ; & l t ; D i a g r a m O b j e c t K e y & g t ; & l t ; K e y & g t ; C o l u m n s \ O p p o r t u n i t y I d & l t ; / K e y & g t ; & l t ; / D i a g r a m O b j e c t K e y & g t ; & l t ; D i a g r a m O b j e c t K e y & g t ; & l t ; K e y & g t ; C o l u m n s \ A c c o u n t I d . I d & l t ; / K e y & g t ; & l t ; / D i a g r a m O b j e c t K e y & g t ; & l t ; D i a g r a m O b j e c t K e y & g t ; & l t ; K e y & g t ; C o l u m n s \ A c c o u n t I d . N a m e & l t ; / K e y & g t ; & l t ; / D i a g r a m O b j e c t K e y & g t ; & l t ; D i a g r a m O b j e c t K e y & g t ; & l t ; K e y & g t ; C o l u m n s \ B u d g e t A m o u n t . V a l u e & l t ; / K e y & g t ; & l t ; / D i a g r a m O b j e c t K e y & g t ; & l t ; D i a g r a m O b j e c t K e y & g t ; & l t ; K e y & g t ; C o l u m n s \ 5@>OB=>ABL& l t ; / K e y & g t ; & l t ; / D i a g r a m O b j e c t K e y & g t ; & l t ; D i a g r a m O b j e c t K e y & g t ; & l t ; K e y & g t ; C o l u m n s \ ;0=>20O0B0025@H5=8O& l t ; / K e y & g t ; & l t ; / D i a g r a m O b j e c t K e y & g t ; & l t ; D i a g r a m O b j e c t K e y & g t ; & l t ; K e y & g t ; C o l u m n s \ I s R e v e n u e S y s t e m C a l c u l a t e d & l t ; / K e y & g t ; & l t ; / D i a g r a m O b j e c t K e y & g t ; & l t ; D i a g r a m O b j e c t K e y & g t ; & l t ; K e y & g t ; C o l u m n s \ ?8A0=85& l t ; / K e y & g t ; & l t ; / D i a g r a m O b j e c t K e y & g t ; & l t ; D i a g r a m O b j e c t K e y & g t ; & l t ; K e y & g t ; C o l u m n s \ n e w _ c l d a t e & l t ; / K e y & g t ; & l t ; / D i a g r a m O b j e c t K e y & g t ; & l t ; D i a g r a m O b j e c t K e y & g t ; & l t ; K e y & g t ; C o l u m n s \ n e w _ s o s t v z d . V a l u e & l t ; / K e y & g t ; & l t ; / D i a g r a m O b j e c t K e y & g t ; & l t ; D i a g r a m O b j e c t K e y & g t ; & l t ; K e y & g t ; C o l u m n s \ !C<<00@68& l t ; / K e y & g t ; & l t ; / D i a g r a m O b j e c t K e y & g t ; & l t ; D i a g r a m O b j e c t K e y & g t ; & l t ; K e y & g t ; C o l u m n s \ 0:C?>G=0O!B>8<>ABL& l t ; / K e y & g t ; & l t ; / D i a g r a m O b j e c t K e y & g t ; & l t ; D i a g r a m O b j e c t K e y & g t ; & l t ; K e y & g t ; C o l u m n s \ O w n e r I d . I d & l t ; / K e y & g t ; & l t ; / D i a g r a m O b j e c t K e y & g t ; & l t ; D i a g r a m O b j e c t K e y & g t ; & l t ; K e y & g t ; C o l u m n s \ B25BAB25==K9& l t ; / K e y & g t ; & l t ; / D i a g r a m O b j e c t K e y & g t ; & l t ; D i a g r a m O b j e c t K e y & g t ; & l t ; K e y & g t ; C o l u m n s \ P a r e n t A c c o u n t I d . I d & l t ; / K e y & g t ; & l t ; / D i a g r a m O b j e c t K e y & g t ; & l t ; D i a g r a m O b j e c t K e y & g t ; & l t ; K e y & g t ; C o l u m n s \ P a r e n t A c c o u n t I d . N a m e & l t ; / K e y & g t ; & l t ; / D i a g r a m O b j e c t K e y & g t ; & l t ; D i a g r a m O b j e c t K e y & g t ; & l t ; K e y & g t ; C o l u m n s \ S t a t e C o d e . V a l u e & l t ; / K e y & g t ; & l t ; / D i a g r a m O b j e c t K e y & g t ; & l t ; D i a g r a m O b j e c t K e y & g t ; & l t ; K e y & g t ; C o l u m n s \ S t a t u s C o d e . V a l u e & l t ; / K e y & g t ; & l t ; / D i a g r a m O b j e c t K e y & g t ; & l t ; D i a g r a m O b j e c t K e y & g t ; & l t ; K e y & g t ; C o l u m n s \ 1I0O!C<<0& l t ; / K e y & g t ; & l t ; / D i a g r a m O b j e c t K e y & g t ; & l t ; D i a g r a m O b j e c t K e y & g t ; & l t ; K e y & g t ; C o l u m n s \ 1I0O!:84:0& l t ; / K e y & g t ; & l t ; / D i a g r a m O b j e c t K e y & g t ; & l t ; D i a g r a m O b j e c t K e y & g t ; & l t ; K e y & g t ; C o l u m n s \ w z _ c u s t o m e r o r d e r i d & l t ; / K e y & g t ; & l t ; / D i a g r a m O b j e c t K e y & g t ; & l t ; D i a g r a m O b j e c t K e y & g t ; & l t ; K e y & g t ; C o l u m n s \ w z _ p r o d u c t s a n d s e r v i c e s . V a l u e & l t ; / K e y & g t ; & l t ; / D i a g r a m O b j e c t K e y & g t ; & l t ; D i a g r a m O b j e c t K e y & g t ; & l t ; K e y & g t ; C o l u m n s \ >;8G5AB2>;0B5659& l t ; / K e y & g t ; & l t ; / D i a g r a m O b j e c t K e y & g t ; & l t ; D i a g r a m O b j e c t K e y & g t ; & l t ; K e y & g t ; C o l u m n s \ @>4C:B& l t ; / K e y & g t ; & l t ; / D i a g r a m O b j e c t K e y & g t ; & l t ; D i a g r a m O b j e c t K e y & g t ; & l t ; K e y & g t ; C o l u m n s \ >4& l t ; / K e y & g t ; & l t ; / D i a g r a m O b j e c t K e y & g t ; & l t ; D i a g r a m O b j e c t K e y & g t ; & l t ; K e y & g t ; C o l u m n s \ <5AOF& l t ; / K e y & g t ; & l t ; / D i a g r a m O b j e c t K e y & g t ; & l t ; D i a g r a m O b j e c t K e y & g t ; & l t ; K e y & g t ; C o l u m n s \ !B0BCA& l t ; / K e y & g t ; & l t ; / D i a g r a m O b j e c t K e y & g t ; & l t ; D i a g r a m O b j e c t K e y & g t ; & l t ; K e y & g t ; C o l u m n s \ !>AB>O=85& l t ; / K e y & g t ; & l t ; / D i a g r a m O b j e c t K e y & g t ; & l t ; D i a g r a m O b j e c t K e y & g t ; & l t ; K e y & g t ; C o l u m n s \ >;8G5AB2>E>4OI8EB;85=B00 & l t ; / K e y & g t ; & l t ; / D i a g r a m O b j e c t K e y & g t ; & l t ; D i a g r a m O b j e c t K e y & g t ; & l t ; K e y & g t ; C o l u m n s \ >;8G5AB2>E>4OI8EB;85=B0& l t ; / K e y & g t ; & l t ; / D i a g r a m O b j e c t K e y & g t ; & l t ; D i a g r a m O b j e c t K e y & g t ; & l t ; K e y & g t ; C o l u m n s \ !C<<0E>4OI8EB;85=B00 & l t ; / K e y & g t ; & l t ; / D i a g r a m O b j e c t K e y & g t ; & l t ; D i a g r a m O b j e c t K e y & g t ; & l t ; K e y & g t ; C o l u m n s \ !C<<0E>4OI8EB;85=B0& l t ; / K e y & g t ; & l t ; / D i a g r a m O b j e c t K e y & g t ; & l t ; D i a g r a m O b j e c t K e y & g t ; & l t ; K e y & g t ; C o l u m n s \ 5=5465@& l t ; / K e y & g t ; & l t ; / D i a g r a m O b j e c t K e y & g t ; & l t ; D i a g r a m O b j e c t K e y & g t ; & l t ; K e y & g t ; L i n k s \ & a m p ; l t ; C o l u m n s \ !C<<0  ?>  AB>;1FC  1I0O!C<<0& a m p ; g t ; - & a m p ; l t ; M e a s u r e s \ 1I0O!C<<0& a m p ; g t ; & l t ; / K e y & g t ; & l t ; / D i a g r a m O b j e c t K e y & g t ; & l t ; D i a g r a m O b j e c t K e y & g t ; & l t ; K e y & g t ; L i n k s \ & a m p ; l t ; C o l u m n s \ !C<<0  ?>  AB>;1FC  1I0O!C<<0& a m p ; g t ; - & a m p ; l t ; M e a s u r e s \ 1I0O!C<<0& a m p ; g t ; \ C O L U M N & l t ; / K e y & g t ; & l t ; / D i a g r a m O b j e c t K e y & g t ; & l t ; D i a g r a m O b j e c t K e y & g t ; & l t ; K e y & g t ; L i n k s \ & a m p ; l t ; C o l u m n s \ !C<<0  ?>  AB>;1FC  1I0O!C<<0& a m p ; g t ; - & a m p ; l t ; M e a s u r e s \ 1I0O!C<<0& a m p ; g t ; \ M E A S U R E & l t ; / K e y & g t ; & l t ; / D i a g r a m O b j e c t K e y & g t ; & l t ; D i a g r a m O b j e c t K e y & g t ; & l t ; K e y & g t ; L i n k s \ & a m p ; l t ; C o l u m n s \ !C<<0  ?>  AB>;1FC  !C<<01>@>B& a m p ; g t ; - & a m p ; l t ; M e a s u r e s \ !C<<01>@>B& a m p ; g t ; & l t ; / K e y & g t ; & l t ; / D i a g r a m O b j e c t K e y & g t ; & l t ; D i a g r a m O b j e c t K e y & g t ; & l t ; K e y & g t ; L i n k s \ & a m p ; l t ; C o l u m n s \ !C<<0  ?>  AB>;1FC  !C<<01>@>B& a m p ; g t ; - & a m p ; l t ; M e a s u r e s \ !C<<01>@>B& a m p ; g t ; \ C O L U M N & l t ; / K e y & g t ; & l t ; / D i a g r a m O b j e c t K e y & g t ; & l t ; D i a g r a m O b j e c t K e y & g t ; & l t ; K e y & g t ; L i n k s \ & a m p ; l t ; C o l u m n s \ !C<<0  ?>  AB>;1FC  !C<<01>@>B& a m p ; g t ; - & a m p ; l t ; M e a s u r e s \ !C<<01>@>B& a m p ; g t ; \ M E A S U R E & l t ; / K e y & g t ; & l t ; / D i a g r a m O b j e c t K e y & g t ; & l t ; D i a g r a m O b j e c t K e y & g t ; & l t ; K e y & g t ; L i n k s \ & a m p ; l t ; C o l u m n s \ !C<<0  ?>  AB>;1FC  1I0O!:84:0& a m p ; g t ; - & a m p ; l t ; M e a s u r e s \ 1I0O!:84:0& a m p ; g t ; & l t ; / K e y & g t ; & l t ; / D i a g r a m O b j e c t K e y & g t ; & l t ; D i a g r a m O b j e c t K e y & g t ; & l t ; K e y & g t ; L i n k s \ & a m p ; l t ; C o l u m n s \ !C<<0  ?>  AB>;1FC  1I0O!:84:0& a m p ; g t ; - & a m p ; l t ; M e a s u r e s \ 1I0O!:84:0& a m p ; g t ; \ C O L U M N & l t ; / K e y & g t ; & l t ; / D i a g r a m O b j e c t K e y & g t ; & l t ; D i a g r a m O b j e c t K e y & g t ; & l t ; K e y & g t ; L i n k s \ & a m p ; l t ; C o l u m n s \ !C<<0  ?>  AB>;1FC  1I0O!:84:0& a m p ; g t ; - & a m p ; l t ; M e a s u r e s \ 1I0O!:84:0& a m p ; g t ; \ M E A S U R E & l t ; / K e y & g t ; & l t ; / D i a g r a m O b j e c t K e y & g t ; & l t ; D i a g r a m O b j e c t K e y & g t ; & l t ; K e y & g t ; L i n k s \ & a m p ; l t ; C o l u m n s \ !C<<0  ?>  AB>;1FC  !C<<0E>4OI8EB;85=B0& a m p ; g t ; - & a m p ; l t ; M e a s u r e s \ !C<<0E>4OI8EB;85=B0& a m p ; g t ; & l t ; / K e y & g t ; & l t ; / D i a g r a m O b j e c t K e y & g t ; & l t ; D i a g r a m O b j e c t K e y & g t ; & l t ; K e y & g t ; L i n k s \ & a m p ; l t ; C o l u m n s \ !C<<0  ?>  AB>;1FC  !C<<0E>4OI8EB;85=B0& a m p ; g t ; - & a m p ; l t ; M e a s u r e s \ !C<<0E>4OI8EB;85=B0& a m p ; g t ; \ C O L U M N & l t ; / K e y & g t ; & l t ; / D i a g r a m O b j e c t K e y & g t ; & l t ; D i a g r a m O b j e c t K e y & g t ; & l t ; K e y & g t ; L i n k s \ & a m p ; l t ; C o l u m n s \ !C<<0  ?>  AB>;1FC  !C<<0E>4OI8EB;85=B0& a m p ; g t ; - & a m p ; l t ; M e a s u r e s \ !C<<0E>4OI8EB;85=B0& a m p ; g t ; \ M E A S U R E & l t ; / K e y & g t ; & l t ; / D i a g r a m O b j e c t K e y & g t ; & l t ; D i a g r a m O b j e c t K e y & g t ; & l t ; K e y & g t ; L i n k s \ & a m p ; l t ; C o l u m n s \ !C<<0  ?>  AB>;1FC  0:C?>G=0O!B>8<>ABL& a m p ; g t ; - & a m p ; l t ; M e a s u r e s \ 0:C?>G=0O!B>8<>ABL& a m p ; g t ; & l t ; / K e y & g t ; & l t ; / D i a g r a m O b j e c t K e y & g t ; & l t ; D i a g r a m O b j e c t K e y & g t ; & l t ; K e y & g t ; L i n k s \ & a m p ; l t ; C o l u m n s \ !C<<0  ?>  AB>;1FC  0:C?>G=0O!B>8<>ABL& a m p ; g t ; - & a m p ; l t ; M e a s u r e s \ 0:C?>G=0O!B>8<>ABL& a m p ; g t ; \ C O L U M N & l t ; / K e y & g t ; & l t ; / D i a g r a m O b j e c t K e y & g t ; & l t ; D i a g r a m O b j e c t K e y & g t ; & l t ; K e y & g t ; L i n k s \ & a m p ; l t ; C o l u m n s \ !C<<0  ?>  AB>;1FC  0:C?>G=0O!B>8<>ABL& a m p ; g t ; - & a m p ; l t ; M e a s u r e s \ 0:C?>G=0O!B>8<>ABL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645=85;0B5659!1>@>B><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645=85;0B5659!1>@>B><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645=85;0B5659!1>@>B><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645=85;0B5659!1>@>B& l t ; / K e y & g t ; & l t ; / a : K e y & g t ; & l t ; a : V a l u e 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645=85;0B5659!1>@>B\ T a g I n f o \ $>@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645=85;0B5659!1>@>B\ T a g I n f o \ =0G5=85& l t ; / K e y & g t ; & l t ; / a : K e y & g t ; & l t ; a : V a l u e 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645=85;0B5659!0:C?& l t ; / K e y & g t ; & l t ; / a : K e y & g t ; & l t ; a : V a l u e 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645=85;0B5659!0:C?\ T a g I n f o \ $>@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 0AE>645=85;0B5659!0:C?\ T a g I n f o \ =0G5=85& l t ; / K e y & g t ; & l t ; / a : K e y & g t ; & l t ; a : V a l u e 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645=85;0B5659!0:C?& l t ; / K e y & g t ; & l t ; / a : K e y & g t ; & l t ; a : V a l u e 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645=85;0B5659!0:C?\ T a g I n f o \ $>@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 0AE>645=85;0B5659!0:C?\ T a g I n f o \ =0G5=85& l t ; / K e y & g t ; & l t ; / a : K e y & g t ; & l t ; a : V a l u e 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 1I0O!C<<0& l t ; / K e y & g t ; & l t ; / a : K e y & g t ; & l t ; a : V a l u e   i : t y p e = " M e a s u r e G r i d N o d e V i e w S t a t e " & g t ; & l t ; C o l u m n & g t ; 2 2 & l t ; / C o l u m n & g t ; & l t ; I s I n I n a c t i v e C o l u m n & g t ; t r u e & l t ; / I s I n I n a c t i v e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 1I0O!C<<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 1I0O!C<<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1>@>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1>@>B\ T a g I n f o \ $>@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1>@>B\ T a g I n f o \ =0G5=85& l t ; / K e y & g t ; & l t ; / a : K e y & g t ; & l t ; a : V a l u e 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 1I0O!:84:0& l t ; / K e y & g t ; & l t ; / a : K e y & g t ; & l t ; a : V a l u e   i : t y p e = " M e a s u r e G r i d N o d e V i e w S t a t e " & g t ; & l t ; C o l u m n & g t ; 2 3 & l t ; / C o l u m n & g t ; & l t ; I s I n I n a c t i v e C o l u m n & g t ; t r u e & l t ; / I s I n I n a c t i v e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 1I0O!:84:0\ T a g I n f o \ $>@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 1I0O!:84:0\ T a g I n f o \ =0G5=85& l t ; / K e y & g t ; & l t ; / a : K e y & g t ; & l t ; a : V a l u e 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E>4OI8EB;85=B0& l t ; / K e y & g t ; & l t ; / a : K e y & g t ; & l t ; a : V a l u e 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E>4OI8EB;85=B0\ T a g I n f o \ $>@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E>4OI8EB;85=B0\ T a g I n f o \ =0G5=85& l t ; / K e y & g t ; & l t ; / a : K e y & g t ; & l t ; a : V a l u e 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 0:C?>G=0O!B>8<>ABL& l t ; / K e y & g t ; & l t ; / a : K e y & g t ; & l t ; a : V a l u e 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 0:C?>G=0O!B>8<>ABL\ T a g I n f o \ $>@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 0:C?>G=0O!B>8<>ABL\ T a g I n f o \ =0G5=85& l t ; / K e y & g t ; & l t ; / a : K e y & g t ; & l t ; a : V a l u e 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!>740=8O& l t ; / K e y & g t ; & l t ; / a : K e y & g t ; & l t ; a : V a l u e 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I d .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=B@035=B& l t ; / K e y & g t ; & l t ; / a : K e y & g t ; & l t ; a : V a l u e 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1>@>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7<5=5=8O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p p o r t u n i t y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I d .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I d .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u d g e t A m o u n t . V a l u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5@>OB=>ABL& l t ; / K e y & g t ; & l t ; / a : K e y & g t ; & l t ; a : V a l u e 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;0=>20O0B0025@H5=8O& l t ; / K e y & g t ; & l t ; / a : K e y & g t ; & l t ; a : V a l u e 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R e v e n u e S y s t e m C a l c u l a t e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?8A0=85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_ c l d a t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_ s o s t v z d . V a l u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0@68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C?>G=0O!B>8<>ABL& l t ; / K e y & g t ; & l t ; / a : K e y & g t ; & l t ; a : V a l u e 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e r I d . I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B25BAB25==K9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e n t A c c o u n t I d . I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r e n t A c c o u n t I d . N a m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C o d e . V a l u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C o d e . V a l u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1I0O!C<<0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1I0O!:84:0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c u s t o m e r o r d e r i d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r o d u c t s a n d s e r v i c e s . V a l u e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;8G5AB2>;0B5659& l t ; / K e y & g t ; & l t ; / a : K e y & g t ; & l t ; a : V a l u e 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4C:B& l t ; / K e y & g t ; & l t ; / a : K e y & g t ; & l t ; a : V a l u e 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<5AOF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AB>O=85& l t ; / K e y & g t ; & l t ; / a : K e y & g t ; & l t ; a : V a l u e 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;8G5AB2>E>4OI8EB;85=B00 & l t ; / K e y & g t ; & l t ; / a : K e y & g t ; & l t ; a : V a l u e 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;8G5AB2>E>4OI8EB;85=B0& l t ; / K e y & g t ; & l t ; / a : K e y & g t ; & l t ; a : V a l u e 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E>4OI8EB;85=B00 & l t ; / K e y & g t ; & l t ; / a : K e y & g t ; & l t ; a : V a l u e 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E>4OI8EB;85=B0& l t ; / K e y & g t ; & l t ; / a : K e y & g t ; & l t ; a : V a l u e 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5=5465@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 1I0O!C<<0& a m p ; g t ; - & a m p ; l t ; M e a s u r e s \ 1I0O!C<<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 1I0O!C<<0& a m p ; g t ; - & a m p ; l t ; M e a s u r e s \ 1I0O!C<<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 1I0O!C<<0& a m p ; g t ; - & a m p ; l t ; M e a s u r e s \ 1I0O!C<<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1>@>B& a m p ; g t ; - & a m p ; l t ; M e a s u r e s \ !C<<01>@>B& a m p ; g t ; & l t ; / K e y & g t ; & l t ; / a : K e y & g t ; & l t ; a : V a l u e 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1>@>B& a m p ; g t ; - & a m p ; l t ; M e a s u r e s \ !C<<01>@>B& a m p ; g t ; \ C O L U M N & l t ; / K e y & g t ; & l t ; / a : K e y & g t ; & l t ; a : V a l u e 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1>@>B& a m p ; g t ; - & a m p ; l t ; M e a s u r e s \ !C<<01>@>B& a m p ; g t ; \ M E A S U R E & l t ; / K e y & g t ; & l t ; / a : K e y & g t ; & l t ; a : V a l u e 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 1I0O!:84:0& a m p ; g t ; - & a m p ; l t ; M e a s u r e s \ 1I0O!:84:0& a m p ; g t ; & l t ; / K e y & g t ; & l t ; / a : K e y & g t ; & l t ; a : V a l u e 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 1I0O!:84:0& a m p ; g t ; - & a m p ; l t ; M e a s u r e s \ 1I0O!:84:0& a m p ; g t ; \ C O L U M N & l t ; / K e y & g t ; & l t ; / a : K e y & g t ; & l t ; a : V a l u e 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 1I0O!:84:0& a m p ; g t ; - & a m p ; l t ; M e a s u r e s \ 1I0O!:84:0& a m p ; g t ; \ M E A S U R E & l t ; / K e y & g t ; & l t ; / a : K e y & g t ; & l t ; a : V a l u e 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E>4OI8EB;85=B0& a m p ; g t ; - & a m p ; l t ; M e a s u r e s \ !C<<0E>4OI8EB;85=B0& a m p ; g t ; & l t ; / K e y & g t ; & l t ; / a : K e y & g t ; & l t ; a : V a l u e 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E>4OI8EB;85=B0& a m p ; g t ; - & a m p ; l t ; M e a s u r e s \ !C<<0E>4OI8EB;85=B0& a m p ; g t ; \ C O L U M N & l t ; / K e y & g t ; & l t ; / a : K e y & g t ; & l t ; a : V a l u e 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E>4OI8EB;85=B0& a m p ; g t ; - & a m p ; l t ; M e a s u r e s \ !C<<0E>4OI8EB;85=B0& a m p ; g t ; \ M E A S U R E & l t ; / K e y & g t ; & l t ; / a : K e y & g t ; & l t ; a : V a l u e 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 0:C?>G=0O!B>8<>ABL& a m p ; g t ; - & a m p ; l t ; M e a s u r e s \ 0:C?>G=0O!B>8<>ABL& a m p ; g t ; & l t ; / K e y & g t ; & l t ; / a : K e y & g t ; & l t ; a : V a l u e 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 0:C?>G=0O!B>8<>ABL& a m p ; g t ; - & a m p ; l t ; M e a s u r e s \ 0:C?>G=0O!B>8<>ABL& a m p ; g t ; \ C O L U M N & l t ; / K e y & g t ; & l t ; / a : K e y & g t ; & l t ; a : V a l u e 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 0:C?>G=0O!B>8<>ABL& a m p ; g t ; - & a m p ; l t ; M e a s u r e s \ 0:C?>G=0O!B>8<>ABL& a m p ; g t ; \ M E A S U R E & l t ; / K e y & g t ; & l t ; / a : K e y & g t ; & l t ; a : V a l u e 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D S h e e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 i : t y p e = " S a n d b o x E d i t o r M e a s u r e G r i d K e y " & g t ; & l t ; T a b l e N a m e & g t ; T D S h e e t & l t ; / T a b l e N a m e & g t ; & l t ; / K e y & g t ; & l t ; M a i n t a i n e r 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B>3>3 & l t ; / K e y & g t ; & l t ; / D i a g r a m O b j e c t K e y & g t ; & l t ; D i a g r a m O b j e c t K e y & g t ; & l t ; K e y & g t ; M e a s u r e s \ B>3>3 \ T a g I n f o \ $>@<C;0& l t ; / K e y & g t ; & l t ; / D i a g r a m O b j e c t K e y & g t ; & l t ; D i a g r a m O b j e c t K e y & g t ; & l t ; K e y & g t ; M e a s u r e s \ B>3>3 \ T a g I n f o \ =0G5=85& l t ; / K e y & g t ; & l t ; / D i a g r a m O b j e c t K e y & g t ; & l t ; D i a g r a m O b j e c t K e y & g t ; & l t ; K e y & g t ; M e a s u r e s \ !C<<0  ?>  AB>;1FC  >=5G=K9  >AB0B>:& l t ; / K e y & g t ; & l t ; / D i a g r a m O b j e c t K e y & g t ; & l t ; D i a g r a m O b j e c t K e y & g t ; & l t ; K e y & g t ; M e a s u r e s \ !C<<0  ?>  AB>;1FC  >=5G=K9  >AB0B>:\ T a g I n f o \ $>@<C;0& l t ; / K e y & g t ; & l t ; / D i a g r a m O b j e c t K e y & g t ; & l t ; D i a g r a m O b j e c t K e y & g t ; & l t ; K e y & g t ; M e a s u r e s \ !C<<0  ?>  AB>;1FC  >=5G=K9  >AB0B>:\ T a g I n f o \ =0G5=85& l t ; / K e y & g t ; & l t ; / D i a g r a m O b j e c t K e y & g t ; & l t ; D i a g r a m O b j e c t K e y & g t ; & l t ; K e y & g t ; C o l u m n s \ >  4=O<& l t ; / K e y & g t ; & l t ; / D i a g r a m O b j e c t K e y & g t ; & l t ; D i a g r a m O b j e c t K e y & g t ; & l t ; K e y & g t ; C o l u m n s \ ><5@  AG5B0& l t ; / K e y & g t ; & l t ; / D i a g r a m O b j e c t K e y & g t ; & l t ; D i a g r a m O b j e c t K e y & g t ; & l t ; K e y & g t ; C o l u m n s \ >4& l t ; / K e y & g t ; & l t ; / D i a g r a m O b j e c t K e y & g t ; & l t ; D i a g r a m O b j e c t K e y & g t ; & l t ; K e y & g t ; C o l u m n s \ @30=870F8O& l t ; / K e y & g t ; & l t ; / D i a g r a m O b j e c t K e y & g t ; & l t ; D i a g r a m O b j e c t K e y & g t ; & l t ; K e y & g t ; C o l u m n s \ >=5G=K9  >AB0B>:& l t ; / K e y & g t ; & l t ; / D i a g r a m O b j e c t K e y & g t ; & l t ; D i a g r a m O b j e c t K e y & g t ; & l t ; K e y & g t ; C o l u m n s \ O r g I D & l t ; / K e y & g t ; & l t ; / D i a g r a m O b j e c t K e y & g t ; & l t ; D i a g r a m O b j e c t K e y & g t ; & l t ; K e y & g t ; C o l u m n s \ i d   1 C & l t ; / K e y & g t ; & l t ; / D i a g r a m O b j e c t K e y & g t ; & l t ; D i a g r a m O b j e c t K e y & g t ; & l t ; K e y & g t ; L i n k s \ & a m p ; l t ; C o l u m n s \ !C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:& a m p ; g t ; \ C O L U M N & l t ; / K e y & g t ; & l t ; / D i a g r a m O b j e c t K e y & g t ; & l t ; D i a g r a m O b j e c t K e y & g t ; & l t ; K e y & g t ; L i n k s \ & a m p ; l t ; C o l u m n s \ !C<<0  ?>  AB>;1FC  >=5G=K9  >AB0B>:& a m p ; g t ; - & a m p ; l t ; M e a s u r e s \ >=5G=K9  >AB0B>: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3 & l t ; / K e y & g t ; & l t ; / a : K e y & g t ; & l t ; a : V a l u e 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B>3>3 \ T a g I n f o \ =0G5=85& l t ; / K e y & g t ; & l t ; / a : K e y & g t ; & l t ; a : V a l u e 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 >=5G=K9  >AB0B>:\ T a g I n f o \ =0G5=85& l t ; / K e y & g t ; & l t ; / a : K e y & g t ; & l t ; a : V a l u e 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  4=O<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<5@  AG5B0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=5G=K9  >AB0B>:& l t ; / K e y & g t ; & l t ; / a : K e y & g t ; & l t ; a : V a l u e 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g I D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 1 C & l t ; / K e y & g t ; & l t ; / a : K e y & g t ; & l t ; a : V a l u e 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 >=5G=K9  >AB0B>:& a m p ; g t ; - & a m p ; l t ; M e a s u r e s \ >=5G=K9  >AB0B>:& a m p ; g t ; \ M E A S U R E & l t ; / K e y & g t ; & l t ; / a : K e y & g t ; & l t ; a : V a l u e 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 i : t y p e = " M e a s u r e D i a g r a m S a n d b o x A d a p t e r " & g t ; & l t ; T a b l e N a m e & g t ; ><?0=8O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><?0=8O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i d n u m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i d   1 C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n u m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  1 C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A c c o u n t S e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A c c o u n t S e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c c o u n t I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A c t i v i t y P o i n t e r S e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A c t i v i t y P o i n t e r S e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o d i f i e d O n & l t ; / K e y & g t ; & l t ; / D i a g r a m O b j e c t K e y & g t ; & l t ; D i a g r a m O b j e c t K e y & g t ; & l t ; K e y & g t ; C o l u m n s \ A c t i v i t y T y p e C o d e & l t ; / K e y & g t ; & l t ; / D i a g r a m O b j e c t K e y & g t ; & l t ; D i a g r a m O b j e c t K e y & g t ; & l t ; K e y & g t ; C o l u m n s \ S u b j e c t & l t ; / K e y & g t ; & l t ; / D i a g r a m O b j e c t K e y & g t ; & l t ; D i a g r a m O b j e c t K e y & g t ; & l t ; K e y & g t ; C o l u m n s \ S t a t e C o d e . V a l u e & l t ; / K e y & g t ; & l t ; / D i a g r a m O b j e c t K e y & g t ; & l t ; D i a g r a m O b j e c t K e y & g t ; & l t ; K e y & g t ; C o l u m n s \ A c t i v i t y I d & l t ; / K e y & g t ; & l t ; / D i a g r a m O b j e c t K e y & g t ; & l t ; D i a g r a m O b j e c t K e y & g t ; & l t ; K e y & g t ; C o l u m n s \ I n s t a n c e T y p e C o d e . V a l u e & l t ; / K e y & g t ; & l t ; / D i a g r a m O b j e c t K e y & g t ; & l t ; D i a g r a m O b j e c t K e y & g t ; & l t ; K e y & g t ; C o l u m n s \ O w n e r I d . I d & l t ; / K e y & g t ; & l t ; / D i a g r a m O b j e c t K e y & g t ; & l t ; D i a g r a m O b j e c t K e y & g t ; & l t ; K e y & g t ; C o l u m n s \ O w n e r I d . N a m e & l t ; / K e y & g t ; & l t ; / D i a g r a m O b j e c t K e y & g t ; & l t ; D i a g r a m O b j e c t K e y & g t ; & l t ; K e y & g t ; C o l u m n s \ S c h e d u l e d E n d & l t ; / K e y & g t ; & l t ; / D i a g r a m O b j e c t K e y & g t ; & l t ; D i a g r a m O b j e c t K e y & g t ; & l t ; K e y & g t ; C o l u m n s \ R e g a r d i n g O b j e c t I d . I d & l t ; / K e y & g t ; & l t ; / D i a g r a m O b j e c t K e y & g t ; & l t ; D i a g r a m O b j e c t K e y & g t ; & l t ; K e y & g t ; C o l u m n s \ R e g a r d i n g O b j e c t I d . L o g i c a l N a m e & l t ; / K e y & g t ; & l t ; / D i a g r a m O b j e c t K e y & g t ; & l t ; D i a g r a m O b j e c t K e y & g t ; & l t ; K e y & g t ; C o l u m n s \ R e g a r d i n g O b j e c t I d .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O n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i v i t y T y p e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j e c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C o d e .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t i v i t y I d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a n c e T y p e C o d e . V a l u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e r I d . I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e r I d .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c h e d u l e d E n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a r d i n g O b j e c t I d . I d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a r d i n g O b j e c t I d . L o g i c a l N a m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a r d i n g O b j e c t I d . N a m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;0B56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;0B56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 !C<<0;0B560& l t ; / K e y & g t ; & l t ; / D i a g r a m O b j e c t K e y & g t ; & l t ; D i a g r a m O b j e c t K e y & g t ; & l t ; K e y & g t ; M e a s u r e s \ !C<<0  ?>  AB>;1FC  !C<<0;0B560\ T a g I n f o \ $>@<C;0& l t ; / K e y & g t ; & l t ; / D i a g r a m O b j e c t K e y & g t ; & l t ; D i a g r a m O b j e c t K e y & g t ; & l t ; K e y & g t ; M e a s u r e s \ !C<<0  ?>  AB>;1FC  !C<<0;0B560\ T a g I n f o \ =0G5=85& l t ; / K e y & g t ; & l t ; / D i a g r a m O b j e c t K e y & g t ; & l t ; D i a g r a m O b j e c t K e y & g t ; & l t ; K e y & g t ; M e a s u r e s \ !C<<0  ?>  AB>;1FC  @8E>4B;85=B0& l t ; / K e y & g t ; & l t ; / D i a g r a m O b j e c t K e y & g t ; & l t ; D i a g r a m O b j e c t K e y & g t ; & l t ; K e y & g t ; M e a s u r e s \ !C<<0  ?>  AB>;1FC  @8E>4B;85=B0\ T a g I n f o \ $>@<C;0& l t ; / K e y & g t ; & l t ; / D i a g r a m O b j e c t K e y & g t ; & l t ; D i a g r a m O b j e c t K e y & g t ; & l t ; K e y & g t ; M e a s u r e s \ !C<<0  ?>  AB>;1FC  @8E>4B;85=B0\ T a g I n f o \ =0G5=85& l t ; / K e y & g t ; & l t ; / D i a g r a m O b j e c t K e y & g t ; & l t ; D i a g r a m O b j e c t K e y & g t ; & l t ; K e y & g t ; M e a s u r e s \ !C<<0  ?>  AB>;1FC   0AE>4& l t ; / K e y & g t ; & l t ; / D i a g r a m O b j e c t K e y & g t ; & l t ; D i a g r a m O b j e c t K e y & g t ; & l t ; K e y & g t ; M e a s u r e s \ !C<<0  ?>  AB>;1FC   0AE>4\ T a g I n f o \ $>@<C;0& l t ; / K e y & g t ; & l t ; / D i a g r a m O b j e c t K e y & g t ; & l t ; D i a g r a m O b j e c t K e y & g t ; & l t ; K e y & g t ; M e a s u r e s \ !C<<0  ?>  AB>;1FC   0AE>4\ T a g I n f o \ =0G5=85& l t ; / K e y & g t ; & l t ; / D i a g r a m O b j e c t K e y & g t ; & l t ; D i a g r a m O b j e c t K e y & g t ; & l t ; K e y & g t ; M e a s u r e s \ '8A;>  M;5<5=B>2  2  AB>;1F5  @87=0:& l t ; / K e y & g t ; & l t ; / D i a g r a m O b j e c t K e y & g t ; & l t ; D i a g r a m O b j e c t K e y & g t ; & l t ; K e y & g t ; M e a s u r e s \ '8A;>  M;5<5=B>2  2  AB>;1F5  @87=0:\ T a g I n f o \ $>@<C;0& l t ; / K e y & g t ; & l t ; / D i a g r a m O b j e c t K e y & g t ; & l t ; D i a g r a m O b j e c t K e y & g t ; & l t ; K e y & g t ; M e a s u r e s \ '8A;>  M;5<5=B>2  2  AB>;1F5  @87=0:\ T a g I n f o \ =0G5=85& l t ; / K e y & g t ; & l t ; / D i a g r a m O b j e c t K e y & g t ; & l t ; D i a g r a m O b j e c t K e y & g t ; & l t ; K e y & g t ; C o l u m n s \ w z _ o p p o r t u n i t y _ w z _ p a y m e n t _ o p p o r t u n i t y . O p p o r t u n i t y I d & l t ; / K e y & g t ; & l t ; / D i a g r a m O b j e c t K e y & g t ; & l t ; D i a g r a m O b j e c t K e y & g t ; & l t ; K e y & g t ; C o l u m n s \ w z _ a t t r i b u t e . V a l u e & l t ; / K e y & g t ; & l t ; / D i a g r a m O b j e c t K e y & g t ; & l t ; D i a g r a m O b j e c t K e y & g t ; & l t ; K e y & g t ; C o l u m n s \ C r e a t e d O n & l t ; / K e y & g t ; & l t ; / D i a g r a m O b j e c t K e y & g t ; & l t ; D i a g r a m O b j e c t K e y & g t ; & l t ; K e y & g t ; C o l u m n s \ M o d i f i e d O n & l t ; / K e y & g t ; & l t ; / D i a g r a m O b j e c t K e y & g t ; & l t ; D i a g r a m O b j e c t K e y & g t ; & l t ; K e y & g t ; C o l u m n s \ O v e r r i d d e n C r e a t e d O n & l t ; / K e y & g t ; & l t ; / D i a g r a m O b j e c t K e y & g t ; & l t ; D i a g r a m O b j e c t K e y & g t ; & l t ; K e y & g t ; C o l u m n s \ s t a t e c o d e . V a l u e & l t ; / K e y & g t ; & l t ; / D i a g r a m O b j e c t K e y & g t ; & l t ; D i a g r a m O b j e c t K e y & g t ; & l t ; K e y & g t ; C o l u m n s \ s t a t u s c o d e . V a l u e & l t ; / K e y & g t ; & l t ; / D i a g r a m O b j e c t K e y & g t ; & l t ; D i a g r a m O b j e c t K e y & g t ; & l t ; K e y & g t ; C o l u m n s \ w z _ c o m p a n y . V a l u e & l t ; / K e y & g t ; & l t ; / D i a g r a m O b j e c t K e y & g t ; & l t ; D i a g r a m O b j e c t K e y & g t ; & l t ; K e y & g t ; C o l u m n s \ w z _ c u s t o m e r o r d e r i d & l t ; / K e y & g t ; & l t ; / D i a g r a m O b j e c t K e y & g t ; & l t ; D i a g r a m O b j e c t K e y & g t ; & l t ; K e y & g t ; C o l u m n s \ w z _ d i r e c t i o n . V a l u e & l t ; / K e y & g t ; & l t ; / D i a g r a m O b j e c t K e y & g t ; & l t ; D i a g r a m O b j e c t K e y & g t ; & l t ; K e y & g t ; C o l u m n s \ w z _ n a m e & l t ; / K e y & g t ; & l t ; / D i a g r a m O b j e c t K e y & g t ; & l t ; D i a g r a m O b j e c t K e y & g t ; & l t ; K e y & g t ; C o l u m n s \ w z _ o p p o r t u n i t y . I d & l t ; / K e y & g t ; & l t ; / D i a g r a m O b j e c t K e y & g t ; & l t ; D i a g r a m O b j e c t K e y & g t ; & l t ; K e y & g t ; C o l u m n s \ w z _ o p p o r t u n i t y . N a m e & l t ; / K e y & g t ; & l t ; / D i a g r a m O b j e c t K e y & g t ; & l t ; D i a g r a m O b j e c t K e y & g t ; & l t ; K e y & g t ; C o l u m n s \ w z _ o r g a n i z a t i o n . I d & l t ; / K e y & g t ; & l t ; / D i a g r a m O b j e c t K e y & g t ; & l t ; D i a g r a m O b j e c t K e y & g t ; & l t ; K e y & g t ; C o l u m n s \ @30=870F8O& l t ; / K e y & g t ; & l t ; / D i a g r a m O b j e c t K e y & g t ; & l t ; D i a g r a m O b j e c t K e y & g t ; & l t ; K e y & g t ; C o l u m n s \ w z _ p a y m e n t I d & l t ; / K e y & g t ; & l t ; / D i a g r a m O b j e c t K e y & g t ; & l t ; D i a g r a m O b j e c t K e y & g t ; & l t ; K e y & g t ; C o l u m n s \ w z _ p a y m e n t p e r c e n t a g e & l t ; / K e y & g t ; & l t ; / D i a g r a m O b j e c t K e y & g t ; & l t ; D i a g r a m O b j e c t K e y & g t ; & l t ; K e y & g t ; C o l u m n s \ ;0=8@C5<0O0B0& l t ; / K e y & g t ; & l t ; / D i a g r a m O b j e c t K e y & g t ; & l t ; D i a g r a m O b j e c t K e y & g t ; & l t ; K e y & g t ; C o l u m n s \ !C<<0;0B560& l t ; / K e y & g t ; & l t ; / D i a g r a m O b j e c t K e y & g t ; & l t ; D i a g r a m O b j e c t K e y & g t ; & l t ; K e y & g t ; C o l u m n s \ 0?@02;5=85& l t ; / K e y & g t ; & l t ; / D i a g r a m O b j e c t K e y & g t ; & l t ; D i a g r a m O b j e c t K e y & g t ; & l t ; K e y & g t ; C o l u m n s \ @87=0:& l t ; / K e y & g t ; & l t ; / D i a g r a m O b j e c t K e y & g t ; & l t ; D i a g r a m O b j e c t K e y & g t ; & l t ; K e y & g t ; C o l u m n s \ ><?0=8O& l t ; / K e y & g t ; & l t ; / D i a g r a m O b j e c t K e y & g t ; & l t ; D i a g r a m O b j e c t K e y & g t ; & l t ; K e y & g t ; C o l u m n s \ 0B0;0B560& l t ; / K e y & g t ; & l t ; / D i a g r a m O b j e c t K e y & g t ; & l t ; D i a g r a m O b j e c t K e y & g t ; & l t ; K e y & g t ; C o l u m n s \ !B0BLO!& l t ; / K e y & g t ; & l t ; / D i a g r a m O b j e c t K e y & g t ; & l t ; D i a g r a m O b j e c t K e y & g t ; & l t ; K e y & g t ; C o l u m n s \  0AE>4& l t ; / K e y & g t ; & l t ; / D i a g r a m O b j e c t K e y & g t ; & l t ; D i a g r a m O b j e c t K e y & g t ; & l t ; K e y & g t ; C o l u m n s \ @8E>4B;85=B0& l t ; / K e y & g t ; & l t ; / D i a g r a m O b j e c t K e y & g t ; & l t ; D i a g r a m O b j e c t K e y & g t ; & l t ; K e y & g t ; C o l u m n s \ 0B0;0B560U T C & l t ; / K e y & g t ; & l t ; / D i a g r a m O b j e c t K e y & g t ; & l t ; D i a g r a m O b j e c t K e y & g t ; & l t ; K e y & g t ; C o l u m n s \ !C<<0  A  =0?@02;5=85<& l t ; / K e y & g t ; & l t ; / D i a g r a m O b j e c t K e y & g t ; & l t ; D i a g r a m O b j e c t K e y & g t ; & l t ; K e y & g t ; L i n k s \ & a m p ; l t ; C o l u m n s \ !C<<0  ?>  AB>;1FC  !C<<0;0B560& a m p ; g t ; - & a m p ; l t ; M e a s u r e s \ !C<<0;0B560& a m p ; g t ; & l t ; / K e y & g t ; & l t ; / D i a g r a m O b j e c t K e y & g t ; & l t ; D i a g r a m O b j e c t K e y & g t ; & l t ; K e y & g t ; L i n k s \ & a m p ; l t ; C o l u m n s \ !C<<0  ?>  AB>;1FC  !C<<0;0B560& a m p ; g t ; - & a m p ; l t ; M e a s u r e s \ !C<<0;0B560& a m p ; g t ; \ C O L U M N & l t ; / K e y & g t ; & l t ; / D i a g r a m O b j e c t K e y & g t ; & l t ; D i a g r a m O b j e c t K e y & g t ; & l t ; K e y & g t ; L i n k s \ & a m p ; l t ; C o l u m n s \ !C<<0  ?>  AB>;1FC  !C<<0;0B560& a m p ; g t ; - & a m p ; l t ; M e a s u r e s \ !C<<0;0B560& a m p ; g t ; \ M E A S U R E & l t ; / K e y & g t ; & l t ; / D i a g r a m O b j e c t K e y & g t ; & l t ; D i a g r a m O b j e c t K e y & g t ; & l t ; K e y & g t ; L i n k s \ & a m p ; l t ; C o l u m n s \ !C<<0  ?>  AB>;1FC  @8E>4B;85=B0& a m p ; g t ; - & a m p ; l t ; M e a s u r e s \ @8E>4B;85=B0& a m p ; g t ; & l t ; / K e y & g t ; & l t ; / D i a g r a m O b j e c t K e y & g t ; & l t ; D i a g r a m O b j e c t K e y & g t ; & l t ; K e y & g t ; L i n k s \ & a m p ; l t ; C o l u m n s \ !C<<0  ?>  AB>;1FC  @8E>4B;85=B0& a m p ; g t ; - & a m p ; l t ; M e a s u r e s \ @8E>4B;85=B0& a m p ; g t ; \ C O L U M N & l t ; / K e y & g t ; & l t ; / D i a g r a m O b j e c t K e y & g t ; & l t ; D i a g r a m O b j e c t K e y & g t ; & l t ; K e y & g t ; L i n k s \ & a m p ; l t ; C o l u m n s \ !C<<0  ?>  AB>;1FC  @8E>4B;85=B0& a m p ; g t ; - & a m p ; l t ; M e a s u r e s \ @8E>4B;85=B0& a m p ; g t ; \ M E A S U R E & l t ; / K e y & g t ; & l t ; / D i a g r a m O b j e c t K e y & g t ; & l t ; D i a g r a m O b j e c t K e y & g t ; & l t ; K e y & g t ; L i n k s \ & a m p ; l t ; C o l u m n s \ !C<<0  ?>  AB>;1FC   0AE>4& a m p ; g t ; - & a m p ; l t ; M e a s u r e s \  0AE>4& a m p ; g t ; & l t ; / K e y & g t ; & l t ; / D i a g r a m O b j e c t K e y & g t ; & l t ; D i a g r a m O b j e c t K e y & g t ; & l t ; K e y & g t ; L i n k s \ & a m p ; l t ; C o l u m n s \ !C<<0  ?>  AB>;1FC   0AE>4& a m p ; g t ; - & a m p ; l t ; M e a s u r e s \  0AE>4& a m p ; g t ; \ C O L U M N & l t ; / K e y & g t ; & l t ; / D i a g r a m O b j e c t K e y & g t ; & l t ; D i a g r a m O b j e c t K e y & g t ; & l t ; K e y & g t ; L i n k s \ & a m p ; l t ; C o l u m n s \ !C<<0  ?>  AB>;1FC   0AE>4& a m p ; g t ; - & a m p ; l t ; M e a s u r e s \  0AE>4& a m p ; g t ; \ M E A S U R E & l t ; / K e y & g t ; & l t ; / D i a g r a m O b j e c t K e y & g t ; & l t ; D i a g r a m O b j e c t K e y & g t ; & l t ; K e y & g t ; L i n k s \ & a m p ; l t ; C o l u m n s \ '8A;>  M;5<5=B>2  2  AB>;1F5  @87=0:& a m p ; g t ; - & a m p ; l t ; M e a s u r e s \ @87=0:& a m p ; g t ; & l t ; / K e y & g t ; & l t ; / D i a g r a m O b j e c t K e y & g t ; & l t ; D i a g r a m O b j e c t K e y & g t ; & l t ; K e y & g t ; L i n k s \ & a m p ; l t ; C o l u m n s \ '8A;>  M;5<5=B>2  2  AB>;1F5  @87=0:& a m p ; g t ; - & a m p ; l t ; M e a s u r e s \ @87=0:& a m p ; g t ; \ C O L U M N & l t ; / K e y & g t ; & l t ; / D i a g r a m O b j e c t K e y & g t ; & l t ; D i a g r a m O b j e c t K e y & g t ; & l t ; K e y & g t ; L i n k s \ & a m p ; l t ; C o l u m n s \ '8A;>  M;5<5=B>2  2  AB>;1F5  @87=0:& a m p ; g t ; - & a m p ; l t ; M e a s u r e s \ @87=0: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;0B560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;0B56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 !C<<0;0B56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 @8E>4B;85=B0& l t ; / K e y & g t ; & l t ; / a : K e y & g t ; & l t ; a : V a l u e 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 @8E>4B;85=B0\ T a g I n f o \ $>@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 @8E>4B;85=B0\ T a g I n f o \ =0G5=85& l t ; / K e y & g t ; & l t ; / a : K e y & g t ; & l t ; a : V a l u e 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0AE>4& l t ; / K e y & g t ; & l t ; / a : K e y & g t ; & l t ; a : V a l u e 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0AE>4\ T a g I n f o \ $>@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0AE>4\ T a g I n f o \ =0G5=85& l t ; / K e y & g t ; & l t ; / a : K e y & g t ; & l t ; a : V a l u e 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 @87=0:& l t ; / K e y & g t ; & l t ; / a : K e y & g t ; & l t ; a : V a l u e 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 @87=0:\ T a g I n f o \ $>@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 @87=0:\ T a g I n f o \ =0G5=85& l t ; / K e y & g t ; & l t ; / a : K e y & g t ; & l t ; a : V a l u e 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o p p o r t u n i t y _ w z _ p a y m e n t _ o p p o r t u n i t y . O p p o r t u n i t y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a t t r i b u t e . V a l u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r e a t e d O n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i f i e d O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v e r r i d d e n C r e a t e d O n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c o d e . V a l u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c o d e . V a l u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c o m p a n y . V a l u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c u s t o m e r o r d e r i d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d i r e c t i o n . V a l u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n a m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o p p o r t u n i t y .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o p p o r t u n i t y . N a m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o r g a n i z a t i o n . I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@30=870F8O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a y m e n t I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z _ p a y m e n t p e r c e n t a g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;0=8@C5<0O0B0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;0B560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?@02;5=85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7=0: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<?0=8O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;0B560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LO!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AE>4& l t ; / K e y & g t ; & l t ; / a : K e y & g t ; & l t ; a : V a l u e 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E>4B;85=B0& l t ; / K e y & g t ; & l t ; / a : K e y & g t ; & l t ; a : V a l u e 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;0B560U T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C<<0  A  =0?@02;5=85<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;0B560& a m p ; g t ; - & a m p ; l t ; M e a s u r e s \ !C<<0;0B56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;0B560& a m p ; g t ; - & a m p ; l t ; M e a s u r e s \ !C<<0;0B56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 !C<<0;0B560& a m p ; g t ; - & a m p ; l t ; M e a s u r e s \ !C<<0;0B56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 @8E>4B;85=B0& a m p ; g t ; - & a m p ; l t ; M e a s u r e s \ @8E>4B;85=B0& a m p ; g t ; & l t ; / K e y & g t ; & l t ; / a : K e y & g t ; & l t ; a : V a l u e 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 @8E>4B;85=B0& a m p ; g t ; - & a m p ; l t ; M e a s u r e s \ @8E>4B;85=B0& a m p ; g t ; \ C O L U M N & l t ; / K e y & g t ; & l t ; / a : K e y & g t ; & l t ; a : V a l u e 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 @8E>4B;85=B0& a m p ; g t ; - & a m p ; l t ; M e a s u r e s \ @8E>4B;85=B0& a m p ; g t ; \ M E A S U R E & l t ; / K e y & g t ; & l t ; / a : K e y & g t ; & l t ; a : V a l u e 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0AE>4& a m p ; g t ; - & a m p ; l t ; M e a s u r e s \  0AE>4& a m p ; g t ; & l t ; / K e y & g t ; & l t ; / a : K e y & g t ; & l t ; a : V a l u e 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0AE>4& a m p ; g t ; - & a m p ; l t ; M e a s u r e s \  0AE>4& a m p ; g t ; \ C O L U M N & l t ; / K e y & g t ; & l t ; / a : K e y & g t ; & l t ; a : V a l u e 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0AE>4& a m p ; g t ; - & a m p ; l t ; M e a s u r e s \  0AE>4& a m p ; g t ; \ M E A S U R E & l t ; / K e y & g t ; & l t ; / a : K e y & g t ; & l t ; a : V a l u e 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 @87=0:& a m p ; g t ; - & a m p ; l t ; M e a s u r e s \ @87=0:& a m p ; g t ; & l t ; / K e y & g t ; & l t ; / a : K e y & g t ; & l t ; a : V a l u e 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 @87=0:& a m p ; g t ; - & a m p ; l t ; M e a s u r e s \ @87=0:& a m p ; g t ; \ C O L U M N & l t ; / K e y & g t ; & l t ; / a : K e y & g t ; & l t ; a : V a l u e 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 @87=0:& a m p ; g t ; - & a m p ; l t ; M e a s u r e s \ @87=0:& a m p ; g t ; \ M E A S U R E & l t ; / K e y & g t ; & l t ; / a : K e y & g t ; & l t ; a : V a l u e 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5=5465@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 i : t y p e = " S a n d b o x E d i t o r M e a s u r e G r i d K e y " & g t ; & l t ; T a b l e N a m e & g t ; 5=5465@K& l t ; / T a b l e N a m e & g t ; & l t ; / K e y & g t ; & l t ; M a i n t a i n e r 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5=5465@& l t ; / K e y & g t ; & l t ; / D i a g r a m O b j e c t K e y & g t ; & l t ; D i a g r a m O b j e c t K e y & g t ; & l t ; K e y & g t ; C o l u m n s \ && l t ; / K e y & g t ; & l t ; / D i a g r a m O b j e c t K e y & g t ; & l t ; D i a g r a m O b j e c t K e y & g t ; & l t ; K e y & g t ; C o l u m n s \ >4@0745;5=85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5=5465@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4@0745;5=85& l t ; / K e y & g t ; & l t ; / a : K e y & g t ; & l t ; a : V a l u e 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>4@0745;5=8O& l t ; / T a b l e N a m e & g t ; & l t ; / A d a p t e r & g t ; & l t ; D i a g r a m T y p e & g t ; M e a s u r e D i a g r a m & l t ; / D i a g r a m T y p e & g t ; & l t ; D i s p l a y C o n t e x t 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 i : t y p e = " S a n d b o x E d i t o r M e a s u r e G r i d K e y " & g t ; & l t ; T a b l e N a m e & g t ; >4@0745;5=8O& l t ; / T a b l e N a m e & g t ; & l t ; / K e y & g t ; & l t ; M a i n t a i n e r 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O L D _ >4@0745;5=85& l t ; / K e y & g t ; & l t ; / D i a g r a m O b j e c t K e y & g t ; & l t ; D i a g r a m O b j e c t K e y & g t ; & l t ; K e y & g t ; C o l u m n s \ >4@0745;5=85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L D _ >4@0745;5=85& l t ; / K e y & g t ; & l t ; / a : K e y & g t ; & l t ; a : V a l u e 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>4@0745;5=85& l t ; / K e y & g t ; & l t ; / a : K e y & g t ; & l t ; a : V a l u e 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&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 i : t y p e = " S a n d b o x E d i t o r M e a s u r e G r i d K e y " & g t ; & l t ; T a b l e N a m e & g t ; && l t ; / T a b l e N a m e & g t ; & l t ; / K e y & g t ; & l t ; M a i n t a i n e r 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&& l t ; / K e y & g t ; & l t ; / D i a g r a m O b j e c t K e y & g t ; & l t ; D i a g r a m O b j e c t K e y & g t ; & l t ; K e y & g t ; C o l u m n s \ 08<5=>20=85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 i : t y p e = " M e a s u r e D i a g r a m S a n d b o x A d a p t e r " & g t ; & l t ; T a b l e N a m e & g t ; ><?0=8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><?0=8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><?0=8O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<?0=8O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>7<>6=K5!45;:8& l t ; / K e y & g t ; & l t ; / D i a g r a m O b j e c t K e y & g t ; & l t ; D i a g r a m O b j e c t K e y & g t ; & l t ; K e y & g t ; A c t i o n s \ A d d   t o   h i e r a r c h y   F o r   & a m p ; l t ; T a b l e s \ >7<>6=K5!45;:8\ H i e r a r c h i e s \ 68405<>5025@H5=85& a m p ; g t ; & l t ; / K e y & g t ; & l t ; / D i a g r a m O b j e c t K e y & g t ; & l t ; D i a g r a m O b j e c t K e y & g t ; & l t ; K e y & g t ; A c t i o n s \ M o v e   t o   a   H i e r a r c h y   i n   T a b l e   >7<>6=K5!45;:8& l t ; / K e y & g t ; & l t ; / D i a g r a m O b j e c t K e y & g t ; & l t ; D i a g r a m O b j e c t K e y & g t ; & l t ; K e y & g t ; A c t i o n s \ M o v e   i n t o   h i e r a r c h y   F o r   & a m p ; l t ; T a b l e s \ >7<>6=K5!45;:8\ H i e r a r c h i e s \ 68405<>5025@H5=85& a m p ; g t ; & l t ; / K e y & g t ; & l t ; / D i a g r a m O b j e c t K e y & g t ; & l t ; D i a g r a m O b j e c t K e y & g t ; & l t ; K e y & g t ; T a g G r o u p s \ N o d e 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 T a g s \ T a b l e s \ & a m p ; l t ; T a b l e s \ @>4C:BK& a m p ; g t ; & l t ; / K e y & g t ; & l t ; / D i a g r a m O b j e c t K e y & g t ; & l t ; D i a g r a m O b j e c t K e y & g t ; & l t ; K e y & g t ; D y n a m i c   T a g s \ T a b l e s \ & a m p ; l t ; T a b l e s \ >7<>6=K5!45;:8& a m p ; g t ; & l t ; / K e y & g t ; & l t ; / D i a g r a m O b j e c t K e y & g t ; & l t ; D i a g r a m O b j e c t K e y & g t ; & l t ; K e y & g t ; D y n a m i c   T a g s \ H i e r a r c h i e s \ & a m p ; l t ; T a b l e s \ >7<>6=K5!45;:8\ H i e r a r c h i e s \ 68405<>5025@H5=85& a m p ; g t ; & l t ; / K e y & g t ; & l t ; / D i a g r a m O b j e c t K e y & g t ; & l t ; D i a g r a m O b j e c t K e y & g t ; & l t ; K e y & g t ; D y n a m i c   T a g s \ T a b l e s \ & a m p ; l t ; T a b l e s \ o p p o r t u n i t y s t a t u s & a m p ; g t ; & l t ; / K e y & g t ; & l t ; / D i a g r a m O b j e c t K e y & g t ; & l t ; D i a g r a m O b j e c t K e y & g t ; & l t ; K e y & g t ; D y n a m i c   T a g s \ T a b l e s \ & a m p ; l t ; T a b l e s \ o p p o r t u n i t y s t a t e & a m p ; g t ; & l t ; / K e y & g t ; & l t ; / D i a g r a m O b j e c t K e y & g t ; & l t ; D i a g r a m O b j e c t K e y & g t ; & l t ; K e y & g t ; D y n a m i c   T a g s \ T a b l e s \ & a m p ; l t ; T a b l e s \ w z _ d i r e c t i o n & a m p ; g t ; & l t ; / K e y & g t ; & l t ; / D i a g r a m O b j e c t K e y & g t ; & l t ; D i a g r a m O b j e c t K e y & g t ; & l t ; K e y & g t ; D y n a m i c   T a g s \ T a b l e s \ & a m p ; l t ; T a b l e s \ w z _ a t t r i b u t e & a m p ; g t ; & l t ; / K e y & g t ; & l t ; / D i a g r a m O b j e c t K e y & g t ; & l t ; D i a g r a m O b j e c t K e y & g t ; & l t ; K e y & g t ; D y n a m i c   T a g s \ T a b l e s \ & a m p ; l t ; T a b l e s \ ;0B568& a m p ; g t ; & l t ; / K e y & g t ; & l t ; / D i a g r a m O b j e c t K e y & g t ; & l t ; D i a g r a m O b j e c t K e y & g t ; & l t ; K e y & g t ; D y n a m i c   T a g s \ T a b l e s \ & a m p ; l t ; T a b l e s \ 5=5465@K& a m p ; g t ; & l t ; / K e y & g t ; & l t ; / D i a g r a m O b j e c t K e y & g t ; & l t ; D i a g r a m O b j e c t K e y & g t ; & l t ; K e y & g t ; D y n a m i c   T a g s \ T a b l e s \ & a m p ; l t ; T a b l e s \ !?@02>G=8:& a m p ; g t ; & l t ; / K e y & g t ; & l t ; / D i a g r a m O b j e c t K e y & g t ; & l t ; D i a g r a m O b j e c t K e y & g t ; & l t ; K e y & g t ; D y n a m i c   T a g s \ T a b l e s \ & a m p ; l t ; T a b l e s \ ><?0=8O& a m p ; g t ; & l t ; / K e y & g t ; & l t ; / D i a g r a m O b j e c t K e y & g t ; & l t ; D i a g r a m O b j e c t K e y & g t ; & l t ; K e y & g t ; D y n a m i c   T a g s \ T a b l e s \ & a m p ; l t ; T a b l e s \ @5<O& a m p ; g t ; & l t ; / K e y & g t ; & l t ; / D i a g r a m O b j e c t K e y & g t ; & l t ; D i a g r a m O b j e c t K e y & g t ; & l t ; K e y & g t ; D y n a m i c   T a g s \ T a b l e s \ & a m p ; l t ; T a b l e s \ !B0BL8& a m p ; g t ; & l t ; / K e y & g t ; & l t ; / D i a g r a m O b j e c t K e y & g t ; & l t ; D i a g r a m O b j e c t K e y & g t ; & l t ; K e y & g t ; D y n a m i c   T a g s \ T a b l e s \ & a m p ; l t ; T a b l e s \ >AB0B@! & a m p ; g t ; & l t ; / K e y & g t ; & l t ; / D i a g r a m O b j e c t K e y & g t ; & l t ; D i a g r a m O b j e c t K e y & g t ; & l t ; K e y & g t ; D y n a m i c   T a g s \ T a b l e s \ & a m p ; l t ; T a b l e s \ P a y S e t _ p l a i n g i n D a t e _ U T C & a m p ; g t ; & l t ; / K e y & g t ; & l t ; / D i a g r a m O b j e c t K e y & g t ; & l t ; D i a g r a m O b j e c t K e y & g t ; & l t ; K e y & g t ; D y n a m i c   T a g s \ T a b l e s \ & a m p ; l t ; T a b l e s \ T D S h e e t & a m p ; g t ; & l t ; / K e y & g t ; & l t ; / D i a g r a m O b j e c t K e y & g t ; & l t ; D i a g r a m O b j e c t K e y & g t ; & l t ; K e y & g t ; D y n a m i c   T a g s \ T a b l e s \ & a m p ; l t ; T a b l e s \ A c t i v i t y P o i n t e r S e t & a m p ; g t ; & l t ; / K e y & g t ; & l t ; / D i a g r a m O b j e c t K e y & g t ; & l t ; D i a g r a m O b j e c t K e y & g t ; & l t ; K e y & g t ; D y n a m i c   T a g s \ T a b l e s \ & a m p ; l t ; T a b l e s \ A c c o u n t S e t & a m p ; g t ; & l t ; / K e y & g t ; & l t ; / D i a g r a m O b j e c t K e y & g t ; & l t ; D i a g r a m O b j e c t K e y & g t ; & l t ; K e y & g t ; D y n a m i c   T a g s \ T a b l e s \ & a m p ; l t ; T a b l e s \ >4@0745;5=8O& a m p ; g t ; & l t ; / K e y & g t ; & l t ; / D i a g r a m O b j e c t K e y & g t ; & l t ; D i a g r a m O b j e c t K e y & g t ; & l t ; K e y & g t ; D y n a m i c   T a g s \ T a b l e s \ & a m p ; l t ; T a b l e s \ ><?0=88& a m p ; g t ; & l t ; / K e y & g t ; & l t ; / D i a g r a m O b j e c t K e y & g t ; & l t ; D i a g r a m O b j e c t K e y & g t ; & l t ; K e y & g t ; D y n a m i c   T a g s \ T a b l e s \ & a m p ; l t ; T a b l e s \ && a m p ; g t ; & l t ; / K e y & g t ; & l t ; / D i a g r a m O b j e c t K e y & g t ; & l t ; D i a g r a m O b j e c t K e y & g t ; & l t ; K e y & g t ; T a b l e s \ @>4C:BK& l t ; / K e y & g t ; & l t ; / D i a g r a m O b j e c t K e y & g t ; & l t ; D i a g r a m O b j e c t K e y & g t ; & l t ; K e y & g t ; T a b l e s \ @>4C:BK\ C o l u m n s \ f u l l K e y P r o d u c t s & l t ; / K e y & g t ; & l t ; / D i a g r a m O b j e c t K e y & g t ; & l t ; D i a g r a m O b j e c t K e y & g t ; & l t ; K e y & g t ; T a b l e s \ @>4C:BK\ C o l u m n s \ i d P r o d u c t s & l t ; / K e y & g t ; & l t ; / D i a g r a m O b j e c t K e y & g t ; & l t ; D i a g r a m O b j e c t K e y & g t ; & l t ; K e y & g t ; T a b l e s \ @>4C:BK\ C o l u m n s \ @>4C:BK& l t ; / K e y & g t ; & l t ; / D i a g r a m O b j e c t K e y & g t ; & l t ; D i a g r a m O b j e c t K e y & g t ; & l t ; K e y & g t ; T a b l e s \ >7<>6=K5!45;:8& l t ; / K e y & g t ; & l t ; / D i a g r a m O b j e c t K e y & g t ; & l t ; D i a g r a m O b j e c t K e y & g t ; & l t ; K e y & g t ; T a b l e s \ >7<>6=K5!45;:8\ C o l u m n s \ 0B0!>740=8O& l t ; / K e y & g t ; & l t ; / D i a g r a m O b j e c t K e y & g t ; & l t ; D i a g r a m O b j e c t K e y & g t ; & l t ; K e y & g t ; T a b l e s \ >7<>6=K5!45;:8\ C o l u m n s \ C u s t o m e r I d . I d & l t ; / K e y & g t ; & l t ; / D i a g r a m O b j e c t K e y & g t ; & l t ; D i a g r a m O b j e c t K e y & g t ; & l t ; K e y & g t ; T a b l e s \ >7<>6=K5!45;:8\ C o l u m n s \ >=B@035=B& l t ; / K e y & g t ; & l t ; / D i a g r a m O b j e c t K e y & g t ; & l t ; D i a g r a m O b j e c t K e y & g t ; & l t ; K e y & g t ; T a b l e s \ >7<>6=K5!45;:8\ C o l u m n s \ !C<<01>@>B& l t ; / K e y & g t ; & l t ; / D i a g r a m O b j e c t K e y & g t ; & l t ; D i a g r a m O b j e c t K e y & g t ; & l t ; K e y & g t ; T a b l e s \ >7<>6=K5!45;:8\ C o l u m n s \ 0B07<5=5=8O& l t ; / K e y & g t ; & l t ; / D i a g r a m O b j e c t K e y & g t ; & l t ; D i a g r a m O b j e c t K e y & g t ; & l t ; K e y & g t ; T a b l e s \ >7<>6=K5!45;:8\ C o l u m n s \ O p p o r t u n i t y I d & l t ; / K e y & g t ; & l t ; / D i a g r a m O b j e c t K e y & g t ; & l t ; D i a g r a m O b j e c t K e y & g t ; & l t ; K e y & g t ; T a b l e s \ >7<>6=K5!45;:8\ C o l u m n s \ A c c o u n t I d . I d & l t ; / K e y & g t ; & l t ; / D i a g r a m O b j e c t K e y & g t ; & l t ; D i a g r a m O b j e c t K e y & g t ; & l t ; K e y & g t ; T a b l e s \ >7<>6=K5!45;:8\ C o l u m n s \ A c c o u n t I d . N a m e & l t ; / K e y & g t ; & l t ; / D i a g r a m O b j e c t K e y & g t ; & l t ; D i a g r a m O b j e c t K e y & g t ; & l t ; K e y & g t ; T a b l e s \ >7<>6=K5!45;:8\ C o l u m n s \ B u d g e t A m o u n t . V a l u e & l t ; / K e y & g t ; & l t ; / D i a g r a m O b j e c t K e y & g t ; & l t ; D i a g r a m O b j e c t K e y & g t ; & l t ; K e y & g t ; T a b l e s \ >7<>6=K5!45;:8\ C o l u m n s \ 5@>OB=>ABL& l t ; / K e y & g t ; & l t ; / D i a g r a m O b j e c t K e y & g t ; & l t ; D i a g r a m O b j e c t K e y & g t ; & l t ; K e y & g t ; T a b l e s \ >7<>6=K5!45;:8\ C o l u m n s \ ;0=>20O0B0025@H5=8O& l t ; / K e y & g t ; & l t ; / D i a g r a m O b j e c t K e y & g t ; & l t ; D i a g r a m O b j e c t K e y & g t ; & l t ; K e y & g t ; T a b l e s \ >7<>6=K5!45;:8\ C o l u m n s \ I s R e v e n u e S y s t e m C a l c u l a t e d & l t ; / K e y & g t ; & l t ; / D i a g r a m O b j e c t K e y & g t ; & l t ; D i a g r a m O b j e c t K e y & g t ; & l t ; K e y & g t ; T a b l e s \ >7<>6=K5!45;:8\ C o l u m n s \ ?8A0=85& l t ; / K e y & g t ; & l t ; / D i a g r a m O b j e c t K e y & g t ; & l t ; D i a g r a m O b j e c t K e y & g t ; & l t ; K e y & g t ; T a b l e s \ >7<>6=K5!45;:8\ C o l u m n s \ n e w _ c l d a t e & l t ; / K e y & g t ; & l t ; / D i a g r a m O b j e c t K e y & g t ; & l t ; D i a g r a m O b j e c t K e y & g t ; & l t ; K e y & g t ; T a b l e s \ >7<>6=K5!45;:8\ C o l u m n s \ n e w _ s o s t v z d . V a l u e & l t ; / K e y & g t ; & l t ; / D i a g r a m O b j e c t K e y & g t ; & l t ; D i a g r a m O b j e c t K e y & g t ; & l t ; K e y & g t ; T a b l e s \ >7<>6=K5!45;:8\ C o l u m n s \ !C<<00@68& l t ; / K e y & g t ; & l t ; / D i a g r a m O b j e c t K e y & g t ; & l t ; D i a g r a m O b j e c t K e y & g t ; & l t ; K e y & g t ; T a b l e s \ >7<>6=K5!45;:8\ C o l u m n s \ 0:C?>G=0O!B>8<>ABL& l t ; / K e y & g t ; & l t ; / D i a g r a m O b j e c t K e y & g t ; & l t ; D i a g r a m O b j e c t K e y & g t ; & l t ; K e y & g t ; T a b l e s \ >7<>6=K5!45;:8\ C o l u m n s \ O w n e r I d . I d & l t ; / K e y & g t ; & l t ; / D i a g r a m O b j e c t K e y & g t ; & l t ; D i a g r a m O b j e c t K e y & g t ; & l t ; K e y & g t ; T a b l e s \ >7<>6=K5!45;:8\ C o l u m n s \ B25BAB25==K9& l t ; / K e y & g t ; & l t ; / D i a g r a m O b j e c t K e y & g t ; & l t ; D i a g r a m O b j e c t K e y & g t ; & l t ; K e y & g t ; T a b l e s \ >7<>6=K5!45;:8\ C o l u m n s \ P a r e n t A c c o u n t I d . I d & l t ; / K e y & g t ; & l t ; / D i a g r a m O b j e c t K e y & g t ; & l t ; D i a g r a m O b j e c t K e y & g t ; & l t ; K e y & g t ; T a b l e s \ >7<>6=K5!45;:8\ C o l u m n s \ P a r e n t A c c o u n t I d . N a m e & l t ; / K e y & g t ; & l t ; / D i a g r a m O b j e c t K e y & g t ; & l t ; D i a g r a m O b j e c t K e y & g t ; & l t ; K e y & g t ; T a b l e s \ >7<>6=K5!45;:8\ C o l u m n s \ S t a t e C o d e . V a l u e & l t ; / K e y & g t ; & l t ; / D i a g r a m O b j e c t K e y & g t ; & l t ; D i a g r a m O b j e c t K e y & g t ; & l t ; K e y & g t ; T a b l e s \ >7<>6=K5!45;:8\ C o l u m n s \ S t a t u s C o d e . V a l u e & l t ; / K e y & g t ; & l t ; / D i a g r a m O b j e c t K e y & g t ; & l t ; D i a g r a m O b j e c t K e y & g t ; & l t ; K e y & g t ; T a b l e s \ >7<>6=K5!45;:8\ C o l u m n s \ 1I0O!C<<0& l t ; / K e y & g t ; & l t ; / D i a g r a m O b j e c t K e y & g t ; & l t ; D i a g r a m O b j e c t K e y & g t ; & l t ; K e y & g t ; T a b l e s \ >7<>6=K5!45;:8\ C o l u m n s \ 1I0O!:84:0& l t ; / K e y & g t ; & l t ; / D i a g r a m O b j e c t K e y & g t ; & l t ; D i a g r a m O b j e c t K e y & g t ; & l t ; K e y & g t ; T a b l e s \ >7<>6=K5!45;:8\ C o l u m n s \ w z _ c u s t o m e r o r d e r i d & l t ; / K e y & g t ; & l t ; / D i a g r a m O b j e c t K e y & g t ; & l t ; D i a g r a m O b j e c t K e y & g t ; & l t ; K e y & g t ; T a b l e s \ >7<>6=K5!45;:8\ C o l u m n s \ w z _ p r o d u c t s a n d s e r v i c e s . V a l u e & l t ; / K e y & g t ; & l t ; / D i a g r a m O b j e c t K e y & g t ; & l t ; D i a g r a m O b j e c t K e y & g t ; & l t ; K e y & g t ; T a b l e s \ >7<>6=K5!45;:8\ C o l u m n s \ >;8G5AB2>;0B5659& l t ; / K e y & g t ; & l t ; / D i a g r a m O b j e c t K e y & g t ; & l t ; D i a g r a m O b j e c t K e y & g t ; & l t ; K e y & g t ; T a b l e s \ >7<>6=K5!45;:8\ C o l u m n s \ @>4C:B& l t ; / K e y & g t ; & l t ; / D i a g r a m O b j e c t K e y & g t ; & l t ; D i a g r a m O b j e c t K e y & g t ; & l t ; K e y & g t ; T a b l e s \ >7<>6=K5!45;:8\ C o l u m n s \ >4& l t ; / K e y & g t ; & l t ; / D i a g r a m O b j e c t K e y & g t ; & l t ; D i a g r a m O b j e c t K e y & g t ; & l t ; K e y & g t ; T a b l e s \ >7<>6=K5!45;:8\ C o l u m n s \ <5AOF& l t ; / K e y & g t ; & l t ; / D i a g r a m O b j e c t K e y & g t ; & l t ; D i a g r a m O b j e c t K e y & g t ; & l t ; K e y & g t ; T a b l e s \ >7<>6=K5!45;:8\ C o l u m n s \ !B0BCA& l t ; / K e y & g t ; & l t ; / D i a g r a m O b j e c t K e y & g t ; & l t ; D i a g r a m O b j e c t K e y & g t ; & l t ; K e y & g t ; T a b l e s \ >7<>6=K5!45;:8\ C o l u m n s \ !>AB>O=85& l t ; / K e y & g t ; & l t ; / D i a g r a m O b j e c t K e y & g t ; & l t ; D i a g r a m O b j e c t K e y & g t ; & l t ; K e y & g t ; T a b l e s \ >7<>6=K5!45;:8\ C o l u m n s \ >;8G5AB2>E>4OI8EB;85=B00 & l t ; / K e y & g t ; & l t ; / D i a g r a m O b j e c t K e y & g t ; & l t ; D i a g r a m O b j e c t K e y & g t ; & l t ; K e y & g t ; T a b l e s \ >7<>6=K5!45;:8\ C o l u m n s \ >;8G5AB2>E>4OI8EB;85=B0& l t ; / K e y & g t ; & l t ; / D i a g r a m O b j e c t K e y & g t ; & l t ; D i a g r a m O b j e c t K e y & g t ; & l t ; K e y & g t ; T a b l e s \ >7<>6=K5!45;:8\ C o l u m n s \ !C<<0E>4OI8EB;85=B00 & l t ; / K e y & g t ; & l t ; / D i a g r a m O b j e c t K e y & g t ; & l t ; D i a g r a m O b j e c t K e y & g t ; & l t ; K e y & g t ; T a b l e s \ >7<>6=K5!45;:8\ C o l u m n s \ !C<<0E>4OI8EB;85=B0& l t ; / K e y & g t ; & l t ; / D i a g r a m O b j e c t K e y & g t ; & l t ; D i a g r a m O b j e c t K e y & g t ; & l t ; K e y & g t ; T a b l e s \ >7<>6=K5!45;:8\ C o l u m n s \ 5=5465@& l t ; / K e y & g t ; & l t ; / D i a g r a m O b j e c t K e y & g t ; & l t ; D i a g r a m O b j e c t K e y & g t ; & l t ; K e y & g t ; T a b l e s \ >7<>6=K5!45;:8\ M e a s u r e s \ !C<< 0AE>645=85;0B5659!1>@>B><& l t ; / K e y & g t ; & l t ; / D i a g r a m O b j e c t K e y & g t ; & l t ; D i a g r a m O b j e c t K e y & g t ; & l t ; K e y & g t ; T a b l e s \ >7<>6=K5!45;:8\ M e a s u r e s \ %  0AE>645=85;0B5659!1>@>B& l t ; / K e y & g t ; & l t ; / D i a g r a m O b j e c t K e y & g t ; & l t ; D i a g r a m O b j e c t K e y & g t ; & l t ; K e y & g t ; T a b l e s \ >7<>6=K5!45;:8\ M e a s u r e s \ !C<< 0AE>645=85;0B5659!0:C?& l t ; / K e y & g t ; & l t ; / D i a g r a m O b j e c t K e y & g t ; & l t ; D i a g r a m O b j e c t K e y & g t ; & l t ; K e y & g t ; T a b l e s \ >7<>6=K5!45;:8\ M e a s u r e s \ %  0AE>645=85;0B5659!0:C?& l t ; / K e y & g t ; & l t ; / D i a g r a m O b j e c t K e y & g t ; & l t ; D i a g r a m O b j e c t K e y & g t ; & l t ; K e y & g t ; T a b l e s \ >7<>6=K5!45;:8\ M e a s u r e s \ !C<<0  ?>  AB>;1FC  1I0O!C<<0& l t ; / K e y & g t ; & l t ; / D i a g r a m O b j e c t K e y & g t ; & l t ; D i a g r a m O b j e c t K e y & g t ; & l t ; K e y & g t ; T a b l e s \ >7<>6=K5!45;:8\ !C<<0  ?>  AB>;1FC  1I0O!C<<0\ A d d i t i o n a l   I n f o \ 5O2=>5  2KG8A;O5<>5  ?>;5& l t ; / K e y & g t ; & l t ; / D i a g r a m O b j e c t K e y & g t ; & l t ; D i a g r a m O b j e c t K e y & g t ; & l t ; K e y & g t ; T a b l e s \ >7<>6=K5!45;:8\ M e a s u r e s \ !C<<0  ?>  AB>;1FC  !C<<01>@>B& l t ; / K e y & g t ; & l t ; / D i a g r a m O b j e c t K e y & g t ; & l t ; D i a g r a m O b j e c t K e y & g t ; & l t ; K e y & g t ; T a b l e s \ >7<>6=K5!45;:8\ !C<<0  ?>  AB>;1FC  !C<<01>@>B\ A d d i t i o n a l   I n f o \ 5O2=>5  2KG8A;O5<>5  ?>;5& l t ; / K e y & g t ; & l t ; / D i a g r a m O b j e c t K e y & g t ; & l t ; D i a g r a m O b j e c t K e y & g t ; & l t ; K e y & g t ; T a b l e s \ >7<>6=K5!45;:8\ M e a s u r e s \ !C<<0  ?>  AB>;1FC  1I0O!:84:0& l t ; / K e y & g t ; & l t ; / D i a g r a m O b j e c t K e y & g t ; & l t ; D i a g r a m O b j e c t K e y & g t ; & l t ; K e y & g t ; T a b l e s \ >7<>6=K5!45;:8\ !C<<0  ?>  AB>;1FC  1I0O!:84:0\ A d d i t i o n a l   I n f o \ 5O2=>5  2KG8A;O5<>5  ?>;5& l t ; / K e y & g t ; & l t ; / D i a g r a m O b j e c t K e y & g t ; & l t ; D i a g r a m O b j e c t K e y & g t ; & l t ; K e y & g t ; T a b l e s \ >7<>6=K5!45;:8\ M e a s u r e s \ !C<<0  ?>  AB>;1FC  !C<<0E>4OI8EB;85=B0& l t ; / K e y & g t ; & l t ; / D i a g r a m O b j e c t K e y & g t ; & l t ; D i a g r a m O b j e c t K e y & g t ; & l t ; K e y & g t ; T a b l e s \ >7<>6=K5!45;:8\ !C<<0  ?>  AB>;1FC  !C<<0E>4OI8EB;85=B0\ A d d i t i o n a l   I n f o \ 5O2=>5  2KG8A;O5<>5  ?>;5& l t ; / K e y & g t ; & l t ; / D i a g r a m O b j e c t K e y & g t ; & l t ; D i a g r a m O b j e c t K e y & g t ; & l t ; K e y & g t ; T a b l e s \ >7<>6=K5!45;:8\ M e a s u r e s \ !C<<0  ?>  AB>;1FC  0:C?>G=0O!B>8<>ABL& l t ; / K e y & g t ; & l t ; / D i a g r a m O b j e c t K e y & g t ; & l t ; D i a g r a m O b j e c t K e y & g t ; & l t ; K e y & g t ; T a b l e s \ >7<>6=K5!45;:8\ !C<<0  ?>  AB>;1FC  0:C?>G=0O!B>8<>ABL\ A d d i t i o n a l   I n f o \ 5O2=>5  2KG8A;O5<>5  ?>;5& l t ; / K e y & g t ; & l t ; / D i a g r a m O b j e c t K e y & g t ; & l t ; D i a g r a m O b j e c t K e y & g t ; & l t ; K e y & g t ; T a b l e s \ >7<>6=K5!45;:8\ H i e r a r c h i e s \ 68405<>5025@H5=85& l t ; / K e y & g t ; & l t ; / D i a g r a m O b j e c t K e y & g t ; & l t ; D i a g r a m O b j e c t K e y & g t ; & l t ; K e y & g t ; T a b l e s \ >7<>6=K5!45;:8\ H i e r a r c h i e s \ 68405<>5025@H5=85\ L e v e l s \ >4& l t ; / K e y & g t ; & l t ; / D i a g r a m O b j e c t K e y & g t ; & l t ; D i a g r a m O b j e c t K e y & g t ; & l t ; K e y & g t ; T a b l e s \ >7<>6=K5!45;:8\ H i e r a r c h i e s \ 68405<>5025@H5=85\ L e v e l s \ <5AOF& l t ; / K e y & g t ; & l t ; / D i a g r a m O b j e c t K e y & g t ; & l t ; D i a g r a m O b j e c t K e y & g t ; & l t ; K e y & g t ; T a b l e s \ o p p o r t u n i t y s t a t u s & l t ; / K e y & g t ; & l t ; / D i a g r a m O b j e c t K e y & g t ; & l t ; D i a g r a m O b j e c t K e y & g t ; & l t ; K e y & g t ; T a b l e s \ o p p o r t u n i t y s t a t u s \ C o l u m n s \ f u l l i d & l t ; / K e y & g t ; & l t ; / D i a g r a m O b j e c t K e y & g t ; & l t ; D i a g r a m O b j e c t K e y & g t ; & l t ; K e y & g t ; T a b l e s \ o p p o r t u n i t y s t a t u s \ C o l u m n s \ i d & l t ; / K e y & g t ; & l t ; / D i a g r a m O b j e c t K e y & g t ; & l t ; D i a g r a m O b j e c t K e y & g t ; & l t ; K e y & g t ; T a b l e s \ o p p o r t u n i t y s t a t u s \ C o l u m n s \ N a m e & l t ; / K e y & g t ; & l t ; / D i a g r a m O b j e c t K e y & g t ; & l t ; D i a g r a m O b j e c t K e y & g t ; & l t ; K e y & g t ; T a b l e s \ o p p o r t u n i t y s t a t u s \ C o l u m n s \ i d n u m & l t ; / K e y & g t ; & l t ; / D i a g r a m O b j e c t K e y & g t ; & l t ; D i a g r a m O b j e c t K e y & g t ; & l t ; K e y & g t ; T a b l e s \ o p p o r t u n i t y s t a t e & l t ; / K e y & g t ; & l t ; / D i a g r a m O b j e c t K e y & g t ; & l t ; D i a g r a m O b j e c t K e y & g t ; & l t ; K e y & g t ; T a b l e s \ o p p o r t u n i t y s t a t e \ C o l u m n s \ f u l l i d & l t ; / K e y & g t ; & l t ; / D i a g r a m O b j e c t K e y & g t ; & l t ; D i a g r a m O b j e c t K e y & g t ; & l t ; K e y & g t ; T a b l e s \ o p p o r t u n i t y s t a t e \ C o l u m n s \ i d & l t ; / K e y & g t ; & l t ; / D i a g r a m O b j e c t K e y & g t ; & l t ; D i a g r a m O b j e c t K e y & g t ; & l t ; K e y & g t ; T a b l e s \ o p p o r t u n i t y s t a t e \ C o l u m n s \ N a m e & l t ; / K e y & g t ; & l t ; / D i a g r a m O b j e c t K e y & g t ; & l t ; D i a g r a m O b j e c t K e y & g t ; & l t ; K e y & g t ; T a b l e s \ o p p o r t u n i t y s t a t e \ C o l u m n s \ i d n u m & l t ; / K e y & g t ; & l t ; / D i a g r a m O b j e c t K e y & g t ; & l t ; D i a g r a m O b j e c t K e y & g t ; & l t ; K e y & g t ; T a b l e s \ w z _ d i r e c t i o n & l t ; / K e y & g t ; & l t ; / D i a g r a m O b j e c t K e y & g t ; & l t ; D i a g r a m O b j e c t K e y & g t ; & l t ; K e y & g t ; T a b l e s \ w z _ d i r e c t i o n \ C o l u m n s \ f u l l i d & l t ; / K e y & g t ; & l t ; / D i a g r a m O b j e c t K e y & g t ; & l t ; D i a g r a m O b j e c t K e y & g t ; & l t ; K e y & g t ; T a b l e s \ w z _ d i r e c t i o n \ C o l u m n s \ i d & l t ; / K e y & g t ; & l t ; / D i a g r a m O b j e c t K e y & g t ; & l t ; D i a g r a m O b j e c t K e y & g t ; & l t ; K e y & g t ; T a b l e s \ w z _ d i r e c t i o n \ C o l u m n s \ N a m e & l t ; / K e y & g t ; & l t ; / D i a g r a m O b j e c t K e y & g t ; & l t ; D i a g r a m O b j e c t K e y & g t ; & l t ; K e y & g t ; T a b l e s \ w z _ d i r e c t i o n \ C o l u m n s \ i d n u m & l t ; / K e y & g t ; & l t ; / D i a g r a m O b j e c t K e y & g t ; & l t ; D i a g r a m O b j e c t K e y & g t ; & l t ; K e y & g t ; T a b l e s \ w z _ a t t r i b u t e & l t ; / K e y & g t ; & l t ; / D i a g r a m O b j e c t K e y & g t ; & l t ; D i a g r a m O b j e c t K e y & g t ; & l t ; K e y & g t ; T a b l e s \ w z _ a t t r i b u t e \ C o l u m n s \ f u l l i d & l t ; / K e y & g t ; & l t ; / D i a g r a m O b j e c t K e y & g t ; & l t ; D i a g r a m O b j e c t K e y & g t ; & l t ; K e y & g t ; T a b l e s \ w z _ a t t r i b u t e \ C o l u m n s \ i d & l t ; / K e y & g t ; & l t ; / D i a g r a m O b j e c t K e y & g t ; & l t ; D i a g r a m O b j e c t K e y & g t ; & l t ; K e y & g t ; T a b l e s \ w z _ a t t r i b u t e \ C o l u m n s \ N a m e & l t ; / K e y & g t ; & l t ; / D i a g r a m O b j e c t K e y & g t ; & l t ; D i a g r a m O b j e c t K e y & g t ; & l t ; K e y & g t ; T a b l e s \ w z _ a t t r i b u t e \ C o l u m n s \ i d n u m & l t ; / K e y & g t ; & l t ; / D i a g r a m O b j e c t K e y & g t ; & l t ; D i a g r a m O b j e c t K e y & g t ; & l t ; K e y & g t ; T a b l e s \ ;0B568& l t ; / K e y & g t ; & l t ; / D i a g r a m O b j e c t K e y & g t ; & l t ; D i a g r a m O b j e c t K e y & g t ; & l t ; K e y & g t ; T a b l e s \ ;0B568\ C o l u m n s \ w z _ o p p o r t u n i t y _ w z _ p a y m e n t _ o p p o r t u n i t y . O p p o r t u n i t y I d & l t ; / K e y & g t ; & l t ; / D i a g r a m O b j e c t K e y & g t ; & l t ; D i a g r a m O b j e c t K e y & g t ; & l t ; K e y & g t ; T a b l e s \ ;0B568\ C o l u m n s \ w z _ a t t r i b u t e . V a l u e & l t ; / K e y & g t ; & l t ; / D i a g r a m O b j e c t K e y & g t ; & l t ; D i a g r a m O b j e c t K e y & g t ; & l t ; K e y & g t ; T a b l e s \ ;0B568\ C o l u m n s \ C r e a t e d O n & l t ; / K e y & g t ; & l t ; / D i a g r a m O b j e c t K e y & g t ; & l t ; D i a g r a m O b j e c t K e y & g t ; & l t ; K e y & g t ; T a b l e s \ ;0B568\ C o l u m n s \ M o d i f i e d O n & l t ; / K e y & g t ; & l t ; / D i a g r a m O b j e c t K e y & g t ; & l t ; D i a g r a m O b j e c t K e y & g t ; & l t ; K e y & g t ; T a b l e s \ ;0B568\ C o l u m n s \ O v e r r i d d e n C r e a t e d O n & l t ; / K e y & g t ; & l t ; / D i a g r a m O b j e c t K e y & g t ; & l t ; D i a g r a m O b j e c t K e y & g t ; & l t ; K e y & g t ; T a b l e s \ ;0B568\ C o l u m n s \ s t a t e c o d e . V a l u e & l t ; / K e y & g t ; & l t ; / D i a g r a m O b j e c t K e y & g t ; & l t ; D i a g r a m O b j e c t K e y & g t ; & l t ; K e y & g t ; T a b l e s \ ;0B568\ C o l u m n s \ s t a t u s c o d e . V a l u e & l t ; / K e y & g t ; & l t ; / D i a g r a m O b j e c t K e y & g t ; & l t ; D i a g r a m O b j e c t K e y & g t ; & l t ; K e y & g t ; T a b l e s \ ;0B568\ C o l u m n s \ w z _ c o m p a n y . V a l u e & l t ; / K e y & g t ; & l t ; / D i a g r a m O b j e c t K e y & g t ; & l t ; D i a g r a m O b j e c t K e y & g t ; & l t ; K e y & g t ; T a b l e s \ ;0B568\ C o l u m n s \ w z _ c u s t o m e r o r d e r i d & l t ; / K e y & g t ; & l t ; / D i a g r a m O b j e c t K e y & g t ; & l t ; D i a g r a m O b j e c t K e y & g t ; & l t ; K e y & g t ; T a b l e s \ ;0B568\ C o l u m n s \ w z _ d i r e c t i o n . V a l u e & l t ; / K e y & g t ; & l t ; / D i a g r a m O b j e c t K e y & g t ; & l t ; D i a g r a m O b j e c t K e y & g t ; & l t ; K e y & g t ; T a b l e s \ ;0B568\ C o l u m n s \ w z _ n a m e & l t ; / K e y & g t ; & l t ; / D i a g r a m O b j e c t K e y & g t ; & l t ; D i a g r a m O b j e c t K e y & g t ; & l t ; K e y & g t ; T a b l e s \ ;0B568\ C o l u m n s \ w z _ o p p o r t u n i t y . I d & l t ; / K e y & g t ; & l t ; / D i a g r a m O b j e c t K e y & g t ; & l t ; D i a g r a m O b j e c t K e y & g t ; & l t ; K e y & g t ; T a b l e s \ ;0B568\ C o l u m n s \ w z _ o p p o r t u n i t y . N a m e & l t ; / K e y & g t ; & l t ; / D i a g r a m O b j e c t K e y & g t ; & l t ; D i a g r a m O b j e c t K e y & g t ; & l t ; K e y & g t ; T a b l e s \ ;0B568\ C o l u m n s \ w z _ o r g a n i z a t i o n . I d & l t ; / K e y & g t ; & l t ; / D i a g r a m O b j e c t K e y & g t ; & l t ; D i a g r a m O b j e c t K e y & g t ; & l t ; K e y & g t ; T a b l e s \ ;0B568\ C o l u m n s \ @30=870F8O& l t ; / K e y & g t ; & l t ; / D i a g r a m O b j e c t K e y & g t ; & l t ; D i a g r a m O b j e c t K e y & g t ; & l t ; K e y & g t ; T a b l e s \ ;0B568\ C o l u m n s \ w z _ p a y m e n t I d & l t ; / K e y & g t ; & l t ; / D i a g r a m O b j e c t K e y & g t ; & l t ; D i a g r a m O b j e c t K e y & g t ; & l t ; K e y & g t ; T a b l e s \ ;0B568\ C o l u m n s \ w z _ p a y m e n t p e r c e n t a g e & l t ; / K e y & g t ; & l t ; / D i a g r a m O b j e c t K e y & g t ; & l t ; D i a g r a m O b j e c t K e y & g t ; & l t ; K e y & g t ; T a b l e s \ ;0B568\ C o l u m n s \ ;0=8@C5<0O0B0& l t ; / K e y & g t ; & l t ; / D i a g r a m O b j e c t K e y & g t ; & l t ; D i a g r a m O b j e c t K e y & g t ; & l t ; K e y & g t ; T a b l e s \ ;0B568\ C o l u m n s \ !C<<0;0B560& l t ; / K e y & g t ; & l t ; / D i a g r a m O b j e c t K e y & g t ; & l t ; D i a g r a m O b j e c t K e y & g t ; & l t ; K e y & g t ; T a b l e s \ ;0B568\ C o l u m n s \ 0?@02;5=85& l t ; / K e y & g t ; & l t ; / D i a g r a m O b j e c t K e y & g t ; & l t ; D i a g r a m O b j e c t K e y & g t ; & l t ; K e y & g t ; T a b l e s \ ;0B568\ C o l u m n s \ @87=0:& l t ; / K e y & g t ; & l t ; / D i a g r a m O b j e c t K e y & g t ; & l t ; D i a g r a m O b j e c t K e y & g t ; & l t ; K e y & g t ; T a b l e s \ ;0B568\ C o l u m n s \ ><?0=8O& l t ; / K e y & g t ; & l t ; / D i a g r a m O b j e c t K e y & g t ; & l t ; D i a g r a m O b j e c t K e y & g t ; & l t ; K e y & g t ; T a b l e s \ ;0B568\ C o l u m n s \ 0B0;0B560& l t ; / K e y & g t ; & l t ; / D i a g r a m O b j e c t K e y & g t ; & l t ; D i a g r a m O b j e c t K e y & g t ; & l t ; K e y & g t ; T a b l e s \ ;0B568\ C o l u m n s \ !B0BLO!& l t ; / K e y & g t ; & l t ; / D i a g r a m O b j e c t K e y & g t ; & l t ; D i a g r a m O b j e c t K e y & g t ; & l t ; K e y & g t ; T a b l e s \ ;0B568\ C o l u m n s \  0AE>4& l t ; / K e y & g t ; & l t ; / D i a g r a m O b j e c t K e y & g t ; & l t ; D i a g r a m O b j e c t K e y & g t ; & l t ; K e y & g t ; T a b l e s \ ;0B568\ C o l u m n s \ @8E>4B;85=B0& l t ; / K e y & g t ; & l t ; / D i a g r a m O b j e c t K e y & g t ; & l t ; D i a g r a m O b j e c t K e y & g t ; & l t ; K e y & g t ; T a b l e s \ ;0B568\ C o l u m n s \ 0B0;0B560U T C & l t ; / K e y & g t ; & l t ; / D i a g r a m O b j e c t K e y & g t ; & l t ; D i a g r a m O b j e c t K e y & g t ; & l t ; K e y & g t ; T a b l e s \ ;0B568\ C o l u m n s \ !C<<0  A  =0?@02;5=85<& l t ; / K e y & g t ; & l t ; / D i a g r a m O b j e c t K e y & g t ; & l t ; D i a g r a m O b j e c t K e y & g t ; & l t ; K e y & g t ; T a b l e s \ ;0B568\ M e a s u r e s \ !C<<0  ?>  AB>;1FC  !C<<0;0B560& l t ; / K e y & g t ; & l t ; / D i a g r a m O b j e c t K e y & g t ; & l t ; D i a g r a m O b j e c t K e y & g t ; & l t ; K e y & g t ; T a b l e s \ ;0B568\ !C<<0  ?>  AB>;1FC  !C<<0;0B560\ A d d i t i o n a l   I n f o \ 5O2=>5  2KG8A;O5<>5  ?>;5& l t ; / K e y & g t ; & l t ; / D i a g r a m O b j e c t K e y & g t ; & l t ; D i a g r a m O b j e c t K e y & g t ; & l t ; K e y & g t ; T a b l e s \ ;0B568\ M e a s u r e s \ !C<<0  ?>  AB>;1FC  @8E>4B;85=B0& l t ; / K e y & g t ; & l t ; / D i a g r a m O b j e c t K e y & g t ; & l t ; D i a g r a m O b j e c t K e y & g t ; & l t ; K e y & g t ; T a b l e s \ ;0B568\ !C<<0  ?>  AB>;1FC  @8E>4B;85=B0\ A d d i t i o n a l   I n f o \ 5O2=>5  2KG8A;O5<>5  ?>;5& l t ; / K e y & g t ; & l t ; / D i a g r a m O b j e c t K e y & g t ; & l t ; D i a g r a m O b j e c t K e y & g t ; & l t ; K e y & g t ; T a b l e s \ ;0B568\ M e a s u r e s \ !C<<0  ?>  AB>;1FC   0AE>4& l t ; / K e y & g t ; & l t ; / D i a g r a m O b j e c t K e y & g t ; & l t ; D i a g r a m O b j e c t K e y & g t ; & l t ; K e y & g t ; T a b l e s \ ;0B568\ !C<<0  ?>  AB>;1FC   0AE>4\ A d d i t i o n a l   I n f o \ 5O2=>5  2KG8A;O5<>5  ?>;5& l t ; / K e y & g t ; & l t ; / D i a g r a m O b j e c t K e y & g t ; & l t ; D i a g r a m O b j e c t K e y & g t ; & l t ; K e y & g t ; T a b l e s \ ;0B568\ M e a s u r e s \ '8A;>  M;5<5=B>2  2  AB>;1F5  @87=0:& l t ; / K e y & g t ; & l t ; / D i a g r a m O b j e c t K e y & g t ; & l t ; D i a g r a m O b j e c t K e y & g t ; & l t ; K e y & g t ; T a b l e s \ ;0B568\ '8A;>  M;5<5=B>2  2  AB>;1F5  @87=0:\ A d d i t i o n a l   I n f o \ 5O2=>5  2KG8A;O5<>5  ?>;5& l t ; / K e y & g t ; & l t ; / D i a g r a m O b j e c t K e y & g t ; & l t ; D i a g r a m O b j e c t K e y & g t ; & l t ; K e y & g t ; T a b l e s \ 5=5465@K& l t ; / K e y & g t ; & l t ; / D i a g r a m O b j e c t K e y & g t ; & l t ; D i a g r a m O b j e c t K e y & g t ; & l t ; K e y & g t ; T a b l e s \ 5=5465@K\ C o l u m n s \ 5=5465@& l t ; / K e y & g t ; & l t ; / D i a g r a m O b j e c t K e y & g t ; & l t ; D i a g r a m O b j e c t K e y & g t ; & l t ; K e y & g t ; T a b l e s \ 5=5465@K\ C o l u m n s \ && l t ; / K e y & g t ; & l t ; / D i a g r a m O b j e c t K e y & g t ; & l t ; D i a g r a m O b j e c t K e y & g t ; & l t ; K e y & g t ; T a b l e s \ 5=5465@K\ C o l u m n s \ >4@0745;5=85& l t ; / K e y & g t ; & l t ; / D i a g r a m O b j e c t K e y & g t ; & l t ; D i a g r a m O b j e c t K e y & g t ; & l t ; K e y & g t ; T a b l e s \ !?@02>G=8:& l t ; / K e y & g t ; & l t ; / D i a g r a m O b j e c t K e y & g t ; & l t ; D i a g r a m O b j e c t K e y & g t ; & l t ; K e y & g t ; T a b l e s \ !?@02>G=8:\ C o l u m n s \ S y s t e m U s e r I d & l t ; / K e y & g t ; & l t ; / D i a g r a m O b j e c t K e y & g t ; & l t ; D i a g r a m O b j e c t K e y & g t ; & l t ; K e y & g t ; T a b l e s \ !?@02>G=8:\ C o l u m n s \ L a s t N a m e & l t ; / K e y & g t ; & l t ; / D i a g r a m O b j e c t K e y & g t ; & l t ; D i a g r a m O b j e c t K e y & g t ; & l t ; K e y & g t ; T a b l e s \ !?@02>G=8:\ C o l u m n s \ F i r s t N a m e & l t ; / K e y & g t ; & l t ; / D i a g r a m O b j e c t K e y & g t ; & l t ; D i a g r a m O b j e c t K e y & g t ; & l t ; K e y & g t ; T a b l e s \ !?@02>G=8:\ C o l u m n s \ 5=5465@& l t ; / K e y & g t ; & l t ; / D i a g r a m O b j e c t K e y & g t ; & l t ; D i a g r a m O b j e c t K e y & g t ; & l t ; K e y & g t ; T a b l e s \ !?@02>G=8:\ C o l u m n s \ F u l l N a m e 2 & l t ; / K e y & g t ; & l t ; / D i a g r a m O b j e c t K e y & g t ; & l t ; D i a g r a m O b j e c t K e y & g t ; & l t ; K e y & g t ; T a b l e s \ !?@02>G=8:\ C o l u m n s \ && l t ; / K e y & g t ; & l t ; / D i a g r a m O b j e c t K e y & g t ; & l t ; D i a g r a m O b j e c t K e y & g t ; & l t ; K e y & g t ; T a b l e s \ !?@02>G=8:\ C o l u m n s \ >4@0745;5=85& l t ; / K e y & g t ; & l t ; / D i a g r a m O b j e c t K e y & g t ; & l t ; D i a g r a m O b j e c t K e y & g t ; & l t ; K e y & g t ; T a b l e s \ ><?0=8O& l t ; / K e y & g t ; & l t ; / D i a g r a m O b j e c t K e y & g t ; & l t ; D i a g r a m O b j e c t K e y & g t ; & l t ; K e y & g t ; T a b l e s \ ><?0=8O\ C o l u m n s \ f u l l i d & l t ; / K e y & g t ; & l t ; / D i a g r a m O b j e c t K e y & g t ; & l t ; D i a g r a m O b j e c t K e y & g t ; & l t ; K e y & g t ; T a b l e s \ ><?0=8O\ C o l u m n s \ i d & l t ; / K e y & g t ; & l t ; / D i a g r a m O b j e c t K e y & g t ; & l t ; D i a g r a m O b j e c t K e y & g t ; & l t ; K e y & g t ; T a b l e s \ ><?0=8O\ C o l u m n s \ i d n u m & l t ; / K e y & g t ; & l t ; / D i a g r a m O b j e c t K e y & g t ; & l t ; D i a g r a m O b j e c t K e y & g t ; & l t ; K e y & g t ; T a b l e s \ ><?0=8O\ C o l u m n s \ N a m e & l t ; / K e y & g t ; & l t ; / D i a g r a m O b j e c t K e y & g t ; & l t ; D i a g r a m O b j e c t K e y & g t ; & l t ; K e y & g t ; T a b l e s \ ><?0=8O\ C o l u m n s \ i d   1 C & l t ; / K e y & g t ; & l t ; / D i a g r a m O b j e c t K e y & g t ; & l t ; D i a g r a m O b j e c t K e y & g t ; & l t ; K e y & g t ; T a b l e s \ @5<O& l t ; / K e y & g t ; & l t ; / D i a g r a m O b j e c t K e y & g t ; & l t ; D i a g r a m O b j e c t K e y & g t ; & l t ; K e y & g t ; T a b l e s \ @5<O\ C o l u m n s \ 0B0& l t ; / K e y & g t ; & l t ; / D i a g r a m O b j e c t K e y & g t ; & l t ; D i a g r a m O b j e c t K e y & g t ; & l t ; K e y & g t ; T a b l e s \ @5<O\ C o l u m n s \ >4& l t ; / K e y & g t ; & l t ; / D i a g r a m O b j e c t K e y & g t ; & l t ; D i a g r a m O b j e c t K e y & g t ; & l t ; K e y & g t ; T a b l e s \ @5<O\ C o l u m n s \ 5AOF& l t ; / K e y & g t ; & l t ; / D i a g r a m O b j e c t K e y & g t ; & l t ; D i a g r a m O b j e c t K e y & g t ; & l t ; K e y & g t ; T a b l e s \ @5<O\ C o l u m n s \ 5=L545;8& l t ; / K e y & g t ; & l t ; / D i a g r a m O b j e c t K e y & g t ; & l t ; D i a g r a m O b j e c t K e y & g t ; & l t ; K e y & g t ; T a b l e s \ @5<O\ C o l u m n s \ >545;O<& l t ; / K e y & g t ; & l t ; / D i a g r a m O b j e c t K e y & g t ; & l t ; D i a g r a m O b j e c t K e y & g t ; & l t ; K e y & g t ; T a b l e s \ @5<O\ C o l u m n s \ >545;O<;NA& l t ; / K e y & g t ; & l t ; / D i a g r a m O b j e c t K e y & g t ; & l t ; D i a g r a m O b j e c t K e y & g t ; & l t ; K e y & g t ; T a b l e s \ @5<O\ C o l u m n s \ >545;O<;NA2 & l t ; / K e y & g t ; & l t ; / D i a g r a m O b j e c t K e y & g t ; & l t ; D i a g r a m O b j e c t K e y & g t ; & l t ; K e y & g t ; T a b l e s \ @5<O\ C o l u m n s \ <O& l t ; / K e y & g t ; & l t ; / D i a g r a m O b j e c t K e y & g t ; & l t ; D i a g r a m O b j e c t K e y & g t ; & l t ; K e y & g t ; T a b l e s \ @5<O\ C o l u m n s \ ">;L:>& l t ; / K e y & g t ; & l t ; / D i a g r a m O b j e c t K e y & g t ; & l t ; D i a g r a m O b j e c t K e y & g t ; & l t ; K e y & g t ; T a b l e s \ @5<O\ M e a s u r e s \ '8A;>  M;5<5=B>2  2  AB>;1F5  >545;O<& l t ; / K e y & g t ; & l t ; / D i a g r a m O b j e c t K e y & g t ; & l t ; D i a g r a m O b j e c t K e y & g t ; & l t ; K e y & g t ; T a b l e s \ @5<O\ '8A;>  M;5<5=B>2  2  AB>;1F5  >545;O<\ A d d i t i o n a l   I n f o \ 5O2=>5  2KG8A;O5<>5  ?>;5& l t ; / K e y & g t ; & l t ; / D i a g r a m O b j e c t K e y & g t ; & l t ; D i a g r a m O b j e c t K e y & g t ; & l t ; K e y & g t ; T a b l e s \ !B0BL8& l t ; / K e y & g t ; & l t ; / D i a g r a m O b j e c t K e y & g t ; & l t ; D i a g r a m O b j e c t K e y & g t ; & l t ; K e y & g t ; T a b l e s \ !B0BL8\ C o l u m n s \ 0?@02;5=85& l t ; / K e y & g t ; & l t ; / D i a g r a m O b j e c t K e y & g t ; & l t ; D i a g r a m O b j e c t K e y & g t ; & l t ; K e y & g t ; T a b l e s \ !B0BL8\ C o l u m n s \ @87=0:& l t ; / K e y & g t ; & l t ; / D i a g r a m O b j e c t K e y & g t ; & l t ; D i a g r a m O b j e c t K e y & g t ; & l t ; K e y & g t ; T a b l e s \ !B0BL8\ C o l u m n s \ .@8F>& l t ; / K e y & g t ; & l t ; / D i a g r a m O b j e c t K e y & g t ; & l t ; D i a g r a m O b j e c t K e y & g t ; & l t ; K e y & g t ; T a b l e s \ !B0BL8\ C o l u m n s \ !B0LO& l t ; / K e y & g t ; & l t ; / D i a g r a m O b j e c t K e y & g t ; & l t ; D i a g r a m O b j e c t K e y & g t ; & l t ; K e y & g t ; T a b l e s \ !B0BL8\ C o l u m n s \ @8<5G0=85& l t ; / K e y & g t ; & l t ; / D i a g r a m O b j e c t K e y & g t ; & l t ; D i a g r a m O b j e c t K e y & g t ; & l t ; K e y & g t ; T a b l e s \ !B0BL8\ C o l u m n s \ i d & l t ; / K e y & g t ; & l t ; / D i a g r a m O b j e c t K e y & g t ; & l t ; D i a g r a m O b j e c t K e y & g t ; & l t ; K e y & g t ; T a b l e s \ >AB0B@! & l t ; / K e y & g t ; & l t ; / D i a g r a m O b j e c t K e y & g t ; & l t ; D i a g r a m O b j e c t K e y & g t ; & l t ; K e y & g t ; T a b l e s \ >AB0B@! \ C o l u m n s \ 0B0& l t ; / K e y & g t ; & l t ; / D i a g r a m O b j e c t K e y & g t ; & l t ; D i a g r a m O b j e c t K e y & g t ; & l t ; K e y & g t ; T a b l e s \ >AB0B@! \ C o l u m n s \ !B0BLO  !& l t ; / K e y & g t ; & l t ; / D i a g r a m O b j e c t K e y & g t ; & l t ; D i a g r a m O b j e c t K e y & g t ; & l t ; K e y & g t ; T a b l e s \ >AB0B@! \ C o l u m n s \ .@.   8F>& l t ; / K e y & g t ; & l t ; / D i a g r a m O b j e c t K e y & g t ; & l t ; D i a g r a m O b j e c t K e y & g t ; & l t ; K e y & g t ; T a b l e s \ >AB0B@! \ C o l u m n s \ !C<<0& l t ; / K e y & g t ; & l t ; / D i a g r a m O b j e c t K e y & g t ; & l t ; D i a g r a m O b j e c t K e y & g t ; & l t ; K e y & g t ; T a b l e s \ >AB0B@! \ M e a s u r e s \ !C<<0  ?>  AB>;1FC  !C<<0& l t ; / K e y & g t ; & l t ; / D i a g r a m O b j e c t K e y & g t ; & l t ; D i a g r a m O b j e c t K e y & g t ; & l t ; K e y & g t ; T a b l e s \ >AB0B@! \ !C<<0  ?>  AB>;1FC  !C<<0\ A d d i t i o n a l   I n f o \ 5O2=>5  2KG8A;O5<>5  ?>;5& l t ; / K e y & g t ; & l t ; / D i a g r a m O b j e c t K e y & g t ; & l t ; D i a g r a m O b j e c t K e y & g t ; & l t ; K e y & g t ; T a b l e s \ P a y S e t _ p l a i n g i n D a t e _ U T C & l t ; / K e y & g t ; & l t ; / D i a g r a m O b j e c t K e y & g t ; & l t ; D i a g r a m O b j e c t K e y & g t ; & l t ; K e y & g t ; T a b l e s \ P a y S e t _ p l a i n g i n D a t e _ U T C \ C o l u m n s \ w z _ p a y m e n t I d & l t ; / K e y & g t ; & l t ; / D i a g r a m O b j e c t K e y & g t ; & l t ; D i a g r a m O b j e c t K e y & g t ; & l t ; K e y & g t ; T a b l e s \ P a y S e t _ p l a i n g i n D a t e _ U T C \ C o l u m n s \ w z _ p l a n i n g d a t a & l t ; / K e y & g t ; & l t ; / D i a g r a m O b j e c t K e y & g t ; & l t ; D i a g r a m O b j e c t K e y & g t ; & l t ; K e y & g t ; T a b l e s \ P a y S e t _ p l a i n g i n D a t e _ U T C \ C o l u m n s \ w z _ p l a n i n g d a t e _ U T C & l t ; / K e y & g t ; & l t ; / D i a g r a m O b j e c t K e y & g t ; & l t ; D i a g r a m O b j e c t K e y & g t ; & l t ; K e y & g t ; T a b l e s \ T D S h e e t & l t ; / K e y & g t ; & l t ; / D i a g r a m O b j e c t K e y & g t ; & l t ; D i a g r a m O b j e c t K e y & g t ; & l t ; K e y & g t ; T a b l e s \ T D S h e e t \ C o l u m n s \ >  4=O<& l t ; / K e y & g t ; & l t ; / D i a g r a m O b j e c t K e y & g t ; & l t ; D i a g r a m O b j e c t K e y & g t ; & l t ; K e y & g t ; T a b l e s \ T D S h e e t \ C o l u m n s \ ><5@  AG5B0& l t ; / K e y & g t ; & l t ; / D i a g r a m O b j e c t K e y & g t ; & l t ; D i a g r a m O b j e c t K e y & g t ; & l t ; K e y & g t ; T a b l e s \ T D S h e e t \ C o l u m n s \ >4& l t ; / K e y & g t ; & l t ; / D i a g r a m O b j e c t K e y & g t ; & l t ; D i a g r a m O b j e c t K e y & g t ; & l t ; K e y & g t ; T a b l e s \ T D S h e e t \ C o l u m n s \ @30=870F8O& l t ; / K e y & g t ; & l t ; / D i a g r a m O b j e c t K e y & g t ; & l t ; D i a g r a m O b j e c t K e y & g t ; & l t ; K e y & g t ; T a b l e s \ T D S h e e t \ C o l u m n s \ >=5G=K9  >AB0B>:& l t ; / K e y & g t ; & l t ; / D i a g r a m O b j e c t K e y & g t ; & l t ; D i a g r a m O b j e c t K e y & g t ; & l t ; K e y & g t ; T a b l e s \ T D S h e e t \ C o l u m n s \ O r g I D & l t ; / K e y & g t ; & l t ; / D i a g r a m O b j e c t K e y & g t ; & l t ; D i a g r a m O b j e c t K e y & g t ; & l t ; K e y & g t ; T a b l e s \ T D S h e e t \ C o l u m n s \ i d   1 C & l t ; / K e y & g t ; & l t ; / D i a g r a m O b j e c t K e y & g t ; & l t ; D i a g r a m O b j e c t K e y & g t ; & l t ; K e y & g t ; T a b l e s \ T D S h e e t \ M e a s u r e s \ B>3>3 & l t ; / K e y & g t ; & l t ; / D i a g r a m O b j e c t K e y & g t ; & l t ; D i a g r a m O b j e c t K e y & g t ; & l t ; K e y & g t ; T a b l e s \ T D S h e e t \ M e a s u r e s \ !C<<0  ?>  AB>;1FC  >=5G=K9  >AB0B>:& l t ; / K e y & g t ; & l t ; / D i a g r a m O b j e c t K e y & g t ; & l t ; D i a g r a m O b j e c t K e y & g t ; & l t ; K e y & g t ; T a b l e s \ T D S h e e t \ !C<<0  ?>  AB>;1FC  >=5G=K9  >AB0B>:\ A d d i t i o n a l   I n f o \ 5O2=>5  2KG8A;O5<>5  ?>;5& l t ; / K e y & g t ; & l t ; / D i a g r a m O b j e c t K e y & g t ; & l t ; D i a g r a m O b j e c t K e y & g t ; & l t ; K e y & g t ; T a b l e s \ A c t i v i t y P o i n t e r S e t & l t ; / K e y & g t ; & l t ; / D i a g r a m O b j e c t K e y & g t ; & l t ; D i a g r a m O b j e c t K e y & g t ; & l t ; K e y & g t ; T a b l e s \ A c t i v i t y P o i n t e r S e t \ C o l u m n s \ M o d i f i e d O n & l t ; / K e y & g t ; & l t ; / D i a g r a m O b j e c t K e y & g t ; & l t ; D i a g r a m O b j e c t K e y & g t ; & l t ; K e y & g t ; T a b l e s \ A c t i v i t y P o i n t e r S e t \ C o l u m n s \ A c t i v i t y T y p e C o d e & l t ; / K e y & g t ; & l t ; / D i a g r a m O b j e c t K e y & g t ; & l t ; D i a g r a m O b j e c t K e y & g t ; & l t ; K e y & g t ; T a b l e s \ A c t i v i t y P o i n t e r S e t \ C o l u m n s \ S u b j e c t & l t ; / K e y & g t ; & l t ; / D i a g r a m O b j e c t K e y & g t ; & l t ; D i a g r a m O b j e c t K e y & g t ; & l t ; K e y & g t ; T a b l e s \ A c t i v i t y P o i n t e r S e t \ C o l u m n s \ S t a t e C o d e . V a l u e & l t ; / K e y & g t ; & l t ; / D i a g r a m O b j e c t K e y & g t ; & l t ; D i a g r a m O b j e c t K e y & g t ; & l t ; K e y & g t ; T a b l e s \ A c t i v i t y P o i n t e r S e t \ C o l u m n s \ A c t i v i t y I d & l t ; / K e y & g t ; & l t ; / D i a g r a m O b j e c t K e y & g t ; & l t ; D i a g r a m O b j e c t K e y & g t ; & l t ; K e y & g t ; T a b l e s \ A c t i v i t y P o i n t e r S e t \ C o l u m n s \ I n s t a n c e T y p e C o d e . V a l u e & l t ; / K e y & g t ; & l t ; / D i a g r a m O b j e c t K e y & g t ; & l t ; D i a g r a m O b j e c t K e y & g t ; & l t ; K e y & g t ; T a b l e s \ A c t i v i t y P o i n t e r S e t \ C o l u m n s \ O w n e r I d . I d & l t ; / K e y & g t ; & l t ; / D i a g r a m O b j e c t K e y & g t ; & l t ; D i a g r a m O b j e c t K e y & g t ; & l t ; K e y & g t ; T a b l e s \ A c t i v i t y P o i n t e r S e t \ C o l u m n s \ O w n e r I d . N a m e & l t ; / K e y & g t ; & l t ; / D i a g r a m O b j e c t K e y & g t ; & l t ; D i a g r a m O b j e c t K e y & g t ; & l t ; K e y & g t ; T a b l e s \ A c t i v i t y P o i n t e r S e t \ C o l u m n s \ S c h e d u l e d E n d & l t ; / K e y & g t ; & l t ; / D i a g r a m O b j e c t K e y & g t ; & l t ; D i a g r a m O b j e c t K e y & g t ; & l t ; K e y & g t ; T a b l e s \ A c t i v i t y P o i n t e r S e t \ C o l u m n s \ R e g a r d i n g O b j e c t I d . I d & l t ; / K e y & g t ; & l t ; / D i a g r a m O b j e c t K e y & g t ; & l t ; D i a g r a m O b j e c t K e y & g t ; & l t ; K e y & g t ; T a b l e s \ A c t i v i t y P o i n t e r S e t \ C o l u m n s \ R e g a r d i n g O b j e c t I d . L o g i c a l N a m e & l t ; / K e y & g t ; & l t ; / D i a g r a m O b j e c t K e y & g t ; & l t ; D i a g r a m O b j e c t K e y & g t ; & l t ; K e y & g t ; T a b l e s \ A c t i v i t y P o i n t e r S e t \ C o l u m n s \ R e g a r d i n g O b j e c t I d . N a m e & l t ; / K e y & g t ; & l t ; / D i a g r a m O b j e c t K e y & g t ; & l t ; D i a g r a m O b j e c t K e y & g t ; & l t ; K e y & g t ; T a b l e s \ A c c o u n t S e t & l t ; / K e y & g t ; & l t ; / D i a g r a m O b j e c t K e y & g t ; & l t ; D i a g r a m O b j e c t K e y & g t ; & l t ; K e y & g t ; T a b l e s \ A c c o u n t S e t \ C o l u m n s \ N a m e & l t ; / K e y & g t ; & l t ; / D i a g r a m O b j e c t K e y & g t ; & l t ; D i a g r a m O b j e c t K e y & g t ; & l t ; K e y & g t ; T a b l e s \ A c c o u n t S e t \ C o l u m n s \ A c c o u n t I d & l t ; / K e y & g t ; & l t ; / D i a g r a m O b j e c t K e y & g t ; & l t ; D i a g r a m O b j e c t K e y & g t ; & l t ; K e y & g t ; T a b l e s \ >4@0745;5=8O& l t ; / K e y & g t ; & l t ; / D i a g r a m O b j e c t K e y & g t ; & l t ; D i a g r a m O b j e c t K e y & g t ; & l t ; K e y & g t ; T a b l e s \ >4@0745;5=8O\ C o l u m n s \ O L D _ >4@0745;5=85& l t ; / K e y & g t ; & l t ; / D i a g r a m O b j e c t K e y & g t ; & l t ; D i a g r a m O b j e c t K e y & g t ; & l t ; K e y & g t ; T a b l e s \ >4@0745;5=8O\ C o l u m n s \ >4@0745;5=85& l t ; / K e y & g t ; & l t ; / D i a g r a m O b j e c t K e y & g t ; & l t ; D i a g r a m O b j e c t K e y & g t ; & l t ; K e y & g t ; T a b l e s \ ><?0=88& l t ; / K e y & g t ; & l t ; / D i a g r a m O b j e c t K e y & g t ; & l t ; D i a g r a m O b j e c t K e y & g t ; & l t ; K e y & g t ; T a b l e s \ ><?0=88\ C o l u m n s \ N a m e & l t ; / K e y & g t ; & l t ; / D i a g r a m O b j e c t K e y & g t ; & l t ; D i a g r a m O b j e c t K e y & g t ; & l t ; K e y & g t ; T a b l e s \ ><?0=88\ C o l u m n s \ ><?0=8O& l t ; / K e y & g t ; & l t ; / D i a g r a m O b j e c t K e y & g t ; & l t ; D i a g r a m O b j e c t K e y & g t ; & l t ; K e y & g t ; T a b l e s \ && l t ; / K e y & g t ; & l t ; / D i a g r a m O b j e c t K e y & g t ; & l t ; D i a g r a m O b j e c t K e y & g t ; & l t ; K e y & g t ; T a b l e s \ &\ C o l u m n s \ && l t ; / K e y & g t ; & l t ; / D i a g r a m O b j e c t K e y & g t ; & l t ; D i a g r a m O b j e c t K e y & g t ; & l t ; K e y & g t ; T a b l e s \ &\ C o l u m n s \ 08<5=>20=85& l t ; / K e y & g t ; & l t ; / D i a g r a m O b j e c t K e y & g t ; & l t ; D i a g r a m O b j e c t K e y & g t ; & l t ; K e y & g t ; R e l a t i o n s h i p s \ & a m p ; l t ; T a b l e s \ >7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G=8:\ C o l u m n s \ S y s t e m U s e r I d & a m p ; g t ; & l t ; / K e y & g t ; & l t ; / D i a g r a m O b j e c t K e y & g t ; & l t ; D i a g r a m O b j e c t K e y & g t ; & l t ; K e y & g t ; R e l a t i o n s h i p s \ & a m p ; l t ; T a b l e s \ >7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\ F K & l t ; / K e y & g t ; & l t ; / D i a g r a m O b j e c t K e y & g t ; & l t ; D i a g r a m O b j e c t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\ P K & l t ; / K e y & g t ; & l t ; / D i a g r a m O b j e c t K e y & g t ; & l t ; D i a g r a m O b j e c t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& l t ; / K e y & g t ; & l t ; / D i a g r a m O b j e c t K e y & g t ; & l t ; D i a g r a m O b j e c t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\ F K & l t ; / K e y & g t ; & l t ; / D i a g r a m O b j e c t K e y & g t ; & l t ; D i a g r a m O b j e c t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\ P K & l t ; / K e y & g t ; & l t ; / D i a g r a m O b j e c t K e y & g t ; & l t ; D i a g r a m O b j e c t K e y & g t ; & l t ; K e y & g t ; R e l a t i o n s h i p s \ & a m p ; l t ; T a b l e s \ ;0B568\ C o l u m n s \ w z _ c o m p a n y . V a l u e & a m p ; g t ; - & a m p ; l t ; T a b l e s \ ><?0=8O\ C o l u m n s \ i d n u m & a m p ; g t ; & l t ; / K e y & g t ; & l t ; / D i a g r a m O b j e c t K e y & g t ; & l t ; D i a g r a m O b j e c t K e y & g t ; & l t ; K e y & g t ; R e l a t i o n s h i p s \ & a m p ; l t ; T a b l e s \ ;0B568\ C o l u m n s \ w z _ c o m p a n y . V a l u e & a m p ; g t ; - & a m p ; l t ; T a b l e s \ ><?0=8O\ C o l u m n s \ i d n u m & a m p ; g t ; \ F K & l t ; / K e y & g t ; & l t ; / D i a g r a m O b j e c t K e y & g t ; & l t ; D i a g r a m O b j e c t K e y & g t ; & l t ; K e y & g t ; R e l a t i o n s h i p s \ & a m p ; l t ; T a b l e s \ ;0B568\ C o l u m n s \ w z _ c o m p a n y . V a l u e & a m p ; g t ; - & a m p ; l t ; T a b l e s \ ><?0=8O\ C o l u m n s \ i d n u m & a m p ; g t ; \ P K & l t ; / K e y & g t ; & l t ; / D i a g r a m O b j e c t K e y & g t ; & l t ; D i a g r a m O b j e c t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& l t ; / K e y & g t ; & l t ; / D i a g r a m O b j e c t K e y & g t ; & l t ; D i a g r a m O b j e c t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\ F K & l t ; / K e y & g t ; & l t ; / D i a g r a m O b j e c t K e y & g t ; & l t ; D i a g r a m O b j e c t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\ P K & l t ; / K e y & g t ; & l t ; / D i a g r a m O b j e c t K e y & g t ; & l t ; D i a g r a m O b j e c t K e y & g t ; & l t ; K e y & g t ; R e l a t i o n s h i p s \ & a m p ; l t ; T a b l e s \ ;0B568\ C o l u m n s \ 0B0;0B560U T C & a m p ; g t ; - & a m p ; l t ; T a b l e s \ @5<O\ C o l u m n s \ 0B0& a m p ; g t ; & l t ; / K e y & g t ; & l t ; / D i a g r a m O b j e c t K e y & g t ; & l t ; D i a g r a m O b j e c t K e y & g t ; & l t ; K e y & g t ; R e l a t i o n s h i p s \ & a m p ; l t ; T a b l e s \ ;0B568\ C o l u m n s \ 0B0;0B560U T C & a m p ; g t ; - & a m p ; l t ; T a b l e s \ @5<O\ C o l u m n s \ 0B0& a m p ; g t ; \ F K & l t ; / K e y & g t ; & l t ; / D i a g r a m O b j e c t K e y & g t ; & l t ; D i a g r a m O b j e c t K e y & g t ; & l t ; K e y & g t ; R e l a t i o n s h i p s \ & a m p ; l t ; T a b l e s \ ;0B568\ C o l u m n s \ 0B0;0B560U T C & a m p ; g t ; - & a m p ; l t ; T a b l e s \ @5<O\ C o l u m n s \ 0B0& a m p ; g t ; \ P K & l t ; / K e y & g t ; & l t ; / D i a g r a m O b j e c t K e y & g t ; & l t ; D i a g r a m O b j e c t K e y & g t ; & l t ; K e y & g t ; R e l a t i o n s h i p s \ & a m p ; l t ; T a b l e s \ >AB0B@! \ C o l u m n s \ 0B0& a m p ; g t ; - & a m p ; l t ; T a b l e s \ @5<O\ C o l u m n s \ 0B0& a m p ; g t ; & l t ; / K e y & g t ; & l t ; / D i a g r a m O b j e c t K e y & g t ; & l t ; D i a g r a m O b j e c t K e y & g t ; & l t ; K e y & g t ; R e l a t i o n s h i p s \ & a m p ; l t ; T a b l e s \ >AB0B@! \ C o l u m n s \ 0B0& a m p ; g t ; - & a m p ; l t ; T a b l e s \ @5<O\ C o l u m n s \ 0B0& a m p ; g t ; \ F K & l t ; / K e y & g t ; & l t ; / D i a g r a m O b j e c t K e y & g t ; & l t ; D i a g r a m O b j e c t K e y & g t ; & l t ; K e y & g t ; R e l a t i o n s h i p s \ & a m p ; l t ; T a b l e s \ >AB0B@! \ C o l u m n s \ 0B0& a m p ; g t ; - & a m p ; l t ; T a b l e s \ @5<O\ C o l u m n s \ 0B0& a m p ; g t ; \ P K & l t ; / K e y & g t ; & l t ; / D i a g r a m O b j e c t K e y & g t ; & l t ; D i a g r a m O b j e c t K e y & g t ; & l t ; K e y & g t ; R e l a t i o n s h i p s \ & a m p ; l t ; T a b l e s \ T D S h e e t \ C o l u m n s \ >  4=O<& a m p ; g t ; - & a m p ; l t ; T a b l e s \ @5<O\ C o l u m n s \ 0B0& a m p ; g t ; & l t ; / K e y & g t ; & l t ; / D i a g r a m O b j e c t K e y & g t ; & l t ; D i a g r a m O b j e c t K e y & g t ; & l t ; K e y & g t ; R e l a t i o n s h i p s \ & a m p ; l t ; T a b l e s \ T D S h e e t \ C o l u m n s \ >  4=O<& a m p ; g t ; - & a m p ; l t ; T a b l e s \ @5<O\ C o l u m n s \ 0B0& a m p ; g t ; \ F K & l t ; / K e y & g t ; & l t ; / D i a g r a m O b j e c t K e y & g t ; & l t ; D i a g r a m O b j e c t K e y & g t ; & l t ; K e y & g t ; R e l a t i o n s h i p s \ & a m p ; l t ; T a b l e s \ T D S h e e t \ C o l u m n s \ >  4=O<& a m p ; g t ; - & a m p ; l t ; T a b l e s \ @5<O\ C o l u m n s \ 0B0& a m p ; g t ; \ P K & l t ; / K e y & g t ; & l t ; / D i a g r a m O b j e c t K e y & g t ; & l t ; D i a g r a m O b j e c t K e y & g t ; & l t ; K e y & g t ; R e l a t i o n s h i p s \ & a m p ; l t ; T a b l e s \ T D S h e e t \ C o l u m n s \ i d   1 C & a m p ; g t ; - & a m p ; l t ; T a b l e s \ ><?0=8O\ C o l u m n s \ i d   1 C & a m p ; g t ; & l t ; / K e y & g t ; & l t ; / D i a g r a m O b j e c t K e y & g t ; & l t ; D i a g r a m O b j e c t K e y & g t ; & l t ; K e y & g t ; R e l a t i o n s h i p s \ & a m p ; l t ; T a b l e s \ T D S h e e t \ C o l u m n s \ i d   1 C & a m p ; g t ; - & a m p ; l t ; T a b l e s \ ><?0=8O\ C o l u m n s \ i d   1 C & a m p ; g t ; \ F K & l t ; / K e y & g t ; & l t ; / D i a g r a m O b j e c t K e y & g t ; & l t ; D i a g r a m O b j e c t K e y & g t ; & l t ; K e y & g t ; R e l a t i o n s h i p s \ & a m p ; l t ; T a b l e s \ T D S h e e t \ C o l u m n s \ i d   1 C & a m p ; g t ; - & a m p ; l t ; T a b l e s \ ><?0=8O\ C o l u m n s \ i d   1 C & a m p ; g t ; \ P K & l t ; / K e y & g t ; & l t ; / D i a g r a m O b j e c t K e y & g t ; & l t ; D i a g r a m O b j e c t K e y & g t ; & l t ; K e y & g t ; R e l a t i o n s h i p s \ & a m p ; l t ; T a b l e s \ ><?0=8O\ C o l u m n s \ N a m e & a m p ; g t ; - & a m p ; l t ; T a b l e s \ ><?0=88\ C o l u m n s \ N a m e & a m p ; g t ; & l t ; / K e y & g t ; & l t ; / D i a g r a m O b j e c t K e y & g t ; & l t ; D i a g r a m O b j e c t K e y & g t ; & l t ; K e y & g t ; R e l a t i o n s h i p s \ & a m p ; l t ; T a b l e s \ ><?0=8O\ C o l u m n s \ N a m e & a m p ; g t ; - & a m p ; l t ; T a b l e s \ ><?0=88\ C o l u m n s \ N a m e & a m p ; g t ; \ F K & l t ; / K e y & g t ; & l t ; / D i a g r a m O b j e c t K e y & g t ; & l t ; D i a g r a m O b j e c t K e y & g t ; & l t ; K e y & g t ; R e l a t i o n s h i p s \ & a m p ; l t ; T a b l e s \ ><?0=8O\ C o l u m n s \ N a m e & a m p ; g t ; - & a m p ; l t ; T a b l e s \ ><?0=88\ C o l u m n s \ N a m e & a m p ; g t ; \ P K & l t ; / K e y & g t ; & l t ; / D i a g r a m O b j e c t K e y & g t ; & l t ; D i a g r a m O b j e c t K e y & g t ; & l t ; K e y & g t ; R e l a t i o n s h i p s \ & a m p ; l t ; T a b l e s \ !?@02>G=8:\ C o l u m n s \ && a m p ; g t ; - & a m p ; l t ; T a b l e s \ &\ C o l u m n s \ && a m p ; g t ; & l t ; / K e y & g t ; & l t ; / D i a g r a m O b j e c t K e y & g t ; & l t ; D i a g r a m O b j e c t K e y & g t ; & l t ; K e y & g t ; R e l a t i o n s h i p s \ & a m p ; l t ; T a b l e s \ !?@02>G=8:\ C o l u m n s \ && a m p ; g t ; - & a m p ; l t ; T a b l e s \ &\ C o l u m n s \ && a m p ; g t ; \ F K & l t ; / K e y & g t ; & l t ; / D i a g r a m O b j e c t K e y & g t ; & l t ; D i a g r a m O b j e c t K e y & g t ; & l t ; K e y & g t ; R e l a t i o n s h i p s \ & a m p ; l t ; T a b l e s \ !?@02>G=8:\ C o l u m n s \ && a m p ; g t ; - & a m p ; l t ; T a b l e s \ &\ C o l u m n s \ &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!?@02>G=8:\ C o l u m n s \ && a m p ; g t ; - & a m p ; l t ; T a b l e s \ &\ C o l u m n s \ &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8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 >7<>6=K5!45;:8& l t ; / K e y & g t ; & l t ; / a : K e y & g t ; & l t ; a : V a l u e 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 & a m p ; l t ; T a b l e s \ >7<>6=K5!45;:8\ H i e r a r c h i e s \ 68405<>5025@H5=85& a m p ; g t ; & l t ; / K e y & g t ; & l t ; / a : K e y & g t ; & l t ; a : V a l u e 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 >7<>6=K5!45;:8& l t ; / K e y & g t ; & l t ; / a : K e y & g t ; & l t ; a : V a l u e 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 & a m p ; l t ; T a b l e s \ >7<>6=K5!45;:8\ H i e r a r c h i e s \ 68405<>5025@H5=85& a m p ; g t ; & l t ; / K e y & g t ; & l t ; / a : K e y & g t ; & l t ; a : V a l u e 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 T a g s \ T a b l e s \ & a m p ; l t ; T a b l e s \ @>4C:BK& a m p ; g t ; & l t ; / K e y & g t ; & l t ; / a : K e y & g t ; & l t ; a : V a l u e 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 T a g s \ T a b l e s \ & a m p ; l t ; T a b l e s \ >7<>6=K5!45;:8& a m p ; g t ; & l t ; / K e y & g t ; & l t ; / a : K e y & g t ; & l t ; a : V a l u e 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 T a g s \ H i e r a r c h i e s \ & a m p ; l t ; T a b l e s \ >7<>6=K5!45;:8\ H i e r a r c h i e s \ 68405<>5025@H5=85& a m p ; g t ; & l t ; / K e y & g t ; & l t ; / a : K e y & g t ; & l t ; a : V a l u e 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 T a g s \ T a b l e s \ & a m p ; l t ; T a b l e s \ o p p o r t u n i t y s t a t u s & a m p ; g t ; & l t ; / K e y & g t ; & l t ; / a : K e y & g t ; & l t ; a : V a l u e 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 T a g s \ T a b l e s \ & a m p ; l t ; T a b l e s \ o p p o r t u n i t y s t a t e & a m p ; g t ; & l t ; / K e y & g t ; & l t ; / a : K e y & g t ; & l t ; a : V a l u e 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 T a g s \ T a b l e s \ & a m p ; l t ; T a b l e s \ w z _ d i r e c t i o n & a m p ; g t ; & l t ; / K e y & g t ; & l t ; / a : K e y & g t ; & l t ; a : V a l u e 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 T a g s \ T a b l e s \ & a m p ; l t ; T a b l e s \ w z _ a t t r i b u t e & a m p ; g t ; & l t ; / K e y & g t ; & l t ; / a : K e y & g t ; & l t ; a : V a l u e 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 T a g s \ T a b l e s \ & a m p ; l t ; T a b l e s \ ;0B568& a m p ; g t ; & l t ; / K e y & g t ; & l t ; / a : K e y & g t ; & l t ; a : V a l u e 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 T a g s \ T a b l e s \ & a m p ; l t ; T a b l e s \ 5=5465@K& a m p ; g t ; & l t ; / K e y & g t ; & l t ; / a : K e y & g t ; & l t ; a : V a l u e 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 T a g s \ T a b l e s \ & a m p ; l t ; T a b l e s \ !?@02>G=8:& a m p ; g t ; & l t ; / K e y & g t ; & l t ; / a : K e y & g t ; & l t ; a : V a l u e 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 T a g s \ T a b l e s \ & a m p ; l t ; T a b l e s \ ><?0=8O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@5<O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!B0BL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>AB0B@! & a m p ; g t ; & l t ; / K e y & g t ; & l t ; / a : K e y & g t ; & l t ; a : V a l u e 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 T a g s \ T a b l e s \ & a m p ; l t ; T a b l e s \ P a y S e t _ p l a i n g i n D a t e _ U T C & a m p ; g t ; & l t ; / K e y & g t ; & l t ; / a : K e y & g t ; & l t ; a : V a l u e 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 T a g s \ T a b l e s \ & a m p ; l t ; T a b l e s \ T D S h e e t & a m p ; g t ; & l t ; / K e y & g t ; & l t ; / a : K e y & g t ; & l t ; a : V a l u e 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 T a g s \ T a b l e s \ & a m p ; l t ; T a b l e s \ A c t i v i t y P o i n t e r S e t & a m p ; g t ; & l t ; / K e y & g t ; & l t ; / a : K e y & g t ; & l t ; a : V a l u e 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 T a g s \ T a b l e s \ & a m p ; l t ; T a b l e s \ A c c o u n t S e t & a m p ; g t ; & l t ; / K e y & g t ; & l t ; / a : K e y & g t ; & l t ; a : V a l u e 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 T a g s \ T a b l e s \ & a m p ; l t ; T a b l e s \ >4@0745;5=8O& a m p ; g t ; & l t ; / K e y & g t ; & l t ; / a : K e y & g t ; & l t ; a : V a l u e 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 T a g s \ T a b l e s \ & a m p ; l t ; T a b l e s \ ><?0=8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&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@>4C:BK& l t ; / K e y & g t ; & l t ; / a : K e y & g t ; & l t ; a : V a l u e 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3 0 . 1 9 0 4 7 6 1 9 0 4 7 6 1 & l t ; / L e f t & g t ; & l t ; T a b I n d e x & g t ; 1 3 & l t ; / T a b I n d e x & g t ; & l t ; T o p & g t ; 5 0 4 . 1 9 0 4 7 6 1 9 0 4 7 6 1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@>4C:BK\ C o l u m n s \ f u l l K e y P r o d u c t s & l t ; / K e y & g t ; & l t ; / a : K e y & g t ; & l t ; a : V a l u e 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@>4C:BK\ C o l u m n s \ i d P r o d u c t s & l t ; / K e y & g t ; & l t ; / a : K e y & g t ; & l t ; a : V a l u e 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@>4C:BK\ C o l u m n s \ @>4C:BK& l t ; / K e y & g t ; & l t ; / a : K e y & g t ; & l t ; a : V a l u e 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6=K5!45;:8& l t ; / K e y & g t ; & l t ; / a : K e y & g t ; & l t ; a : V a l u e   i : t y p e = " D i a g r a m D i s p l a y N o d e V i e w S t a t e " & g t ; & l t ; H e i g h t & g t ; 7 3 5 & l t ; / H e i g h t & g t ; & l t ; I s E x p a n d e d & g t ; t r u e & l t ; / I s E x p a n d e d & g t ; & l t ; L a y e d O u t & g t ; t r u e & l t ; / L a y e d O u t & g t ; & l t ; S c r o l l V e r t i c a l O f f s e t & g t ; 5 3 . 0 4 4 1 3 1 0 6 6 5 6 4 8 5 9 & l t ; / S c r o l l V e r t i c a l O f f s e t & g t ; & l t ; W i d t h & g t ; 2 4 1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6=K5!45;:8\ C o l u m n s \ 0B0!>740=8O& l t ; / K e y & g t ; & l t ; / a : K e y & g t ; & l t ; a : V a l u e 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6=K5!45;:8\ C o l u m n s \ C u s t o m e r I d . I d & l t ; / K e y & g t ; & l t ; / a : K e y & g t ; & l t ; a : V a l u e 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6=K5!45;:8\ C o l u m n s \ >=B@035=B& l t ; / K e y & g t ; & l t ; / a : K e y & g t ; & l t ; a : V a l u e 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6=K5!45;:8\ C o l u m n s \ !C<<01>@>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6=K5!45;:8\ C o l u m n s \ 0B07<5=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6=K5!45;:8\ C o l u m n s \ O p p o r t u n i t y I d & l t ; / K e y & g t ; & l t ; / a : K e y & g t ; & l t ; a : V a l u e 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6=K5!45;:8\ C o l u m n s \ A c c o u n t I d . I d & l t ; / K e y & g t ; & l t ; / a : K e y & g t ; & l t ; a : V a l u e 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6=K5!45;:8\ C o l u m n s \ A c c o u n t I d . N a m e & l t ; / K e y & g t ; & l t ; / a : K e y & g t ; & l t ; a : V a l u e 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6=K5!45;:8\ C o l u m n s \ B u d g e t A m o u n t . V a l u e & l t ; / K e y & g t ; & l t ; / a : K e y & g t ; & l t ; a : V a l u e 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6=K5!45;:8\ C o l u m n s \ 5@>OB=>ABL& l t ; / K e y & g t ; & l t ; / a : K e y & g t ; & l t ; a : V a l u e 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6=K5!45;:8\ C o l u m n s \ ;0=>20O0B0025@H5=8O& l t ; / K e y & g t ; & l t ; / a : K e y & g t ; & l t ; a : V a l u e 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6=K5!45;:8\ C o l u m n s \ I s R e v e n u e S y s t e m C a l c u l a t e d & l t ; / K e y & g t ; & l t ; / a : K e y & g t ; & l t ; a : V a l u e 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6=K5!45;:8\ C o l u m n s \ ?8A0=85& l t ; / K e y & g t ; & l t ; / a : K e y & g t ; & l t ; a : V a l u e 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6=K5!45;:8\ C o l u m n s \ n e w _ c l d a t e & l t ; / K e y & g t ; & l t ; / a : K e y & g t ; & l t ; a : V a l u e 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6=K5!45;:8\ C o l u m n s \ n e w _ s o s t v z d . V a l u e & l t ; / K e y & g t ; & l t ; / a : K e y & g t ; & l t ; a : V a l u e 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6=K5!45;:8\ C o l u m n s \ !C<<00@6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6=K5!45;:8\ C o l u m n s \ 0:C?>G=0O!B>8<>ABL& l t ; / K e y & g t ; & l t ; / a : K e y & g t ; & l t ; a : V a l u e 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6=K5!45;:8\ C o l u m n s \ O w n e r I d . I d & l t ; / K e y & g t ; & l t ; / a : K e y & g t ; & l t ; a : V a l u e 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6=K5!45;:8\ C o l u m n s \ B25BAB25==K9& l t ; / K e y & g t ; & l t ; / a : K e y & g t ; & l t ; a : V a l u e 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6=K5!45;:8\ C o l u m n s \ P a r e n t A c c o u n t I d . I d & l t ; / K e y & g t ; & l t ; / a : K e y & g t ; & l t ; a : V a l u e 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6=K5!45;:8\ C o l u m n s \ P a r e n t A c c o u n t I d . N a m e & l t ; / K e y & g t ; & l t ; / a : K e y & g t ; & l t ; a : V a l u e 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6=K5!45;:8\ C o l u m n s \ S t a t e C o d e . V a l u e & l t ; / K e y & g t ; & l t ; / a : K e y & g t ; & l t ; a : V a l u e 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6=K5!45;:8\ C o l u m n s \ S t a t u s C o d e . V a l u e & l t ; / K e y & g t ; & l t ; / a : K e y & g t ; & l t ; a : V a l u e 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6=K5!45;:8\ C o l u m n s \ 1I0O!C<<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6=K5!45;:8\ C o l u m n s \ 1I0O!:84:0& l t ; / K e y & g t ; & l t ; / a : K e y & g t ; & l t ; a : V a l u e 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6=K5!45;:8\ C o l u m n s \ w z _ c u s t o m e r o r d e r i d & l t ; / K e y & g t ; & l t ; / a : K e y & g t ; & l t ; a : V a l u e 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6=K5!45;:8\ C o l u m n s \ w z _ p r o d u c t s a n d s e r v i c e s . V a l u e & l t ; / K e y & g t ; & l t ; / a : K e y & g t ; & l t ; a : V a l u e 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6=K5!45;:8\ C o l u m n s \ >;8G5AB2>;0B5659& l t ; / K e y & g t ; & l t ; / a : K e y & g t ; & l t ; a : V a l u e 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6=K5!45;:8\ C o l u m n s \ @>4C:B& l t ; / K e y & g t ; & l t ; / a : K e y & g t ; & l t ; a : V a l u e 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6=K5!45;:8\ C o l u m n s \ >4& l t ; / K e y & g t ; & l t ; / a : K e y & g t ; & l t ; a : V a l u e 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<5AOF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6=K5!45;:8\ C o l u m n s \ !B0BCA& l t ; / K e y & g t ; & l t ; / a : K e y & g t ; & l t ; a : V a l u e 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6=K5!45;:8\ C o l u m n s \ !>AB>O=85& l t ; / K e y & g t ; & l t ; / a : K e y & g t ; & l t ; a : V a l u e 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6=K5!45;:8\ C o l u m n s \ >;8G5AB2>E>4OI8EB;85=B00 & l t ; / K e y & g t ; & l t ; / a : K e y & g t ; & l t ; a : V a l u e 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6=K5!45;:8\ C o l u m n s \ >;8G5AB2>E>4OI8EB;85=B0& l t ; / K e y & g t ; & l t ; / a : K e y & g t ; & l t ; a : V a l u e 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6=K5!45;:8\ C o l u m n s \ !C<<0E>4OI8EB;85=B00 & l t ; / K e y & g t ; & l t ; / a : K e y & g t ; & l t ; a : V a l u e 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6=K5!45;:8\ C o l u m n s \ !C<<0E>4OI8EB;85=B0& l t ; / K e y & g t ; & l t ; / a : K e y & g t ; & l t ; a : V a l u e 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6=K5!45;:8\ C o l u m n s \ 5=5465@& l t ; / K e y & g t ; & l t ; / a : K e y & g t ; & l t ; a : V a l u e 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 0AE>645=85;0B5659!1>@>B>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6=K5!45;:8\ M e a s u r e s \ %  0AE>645=85;0B5659!1>@>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 0AE>645=85;0B5659!0:C?& l t ; / K e y & g t ; & l t ; / a : K e y & g t ; & l t ; a : V a l u e 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6=K5!45;:8\ M e a s u r e s \ %  0AE>645=85;0B5659!0:C?& l t ; / K e y & g t ; & l t ; / a : K e y & g t ; & l t ; a : V a l u e 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0  ?>  AB>;1FC  1I0O!C<<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6=K5!45;:8\ !C<<0  ?>  AB>;1FC  1I0O!C<<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0  ?>  AB>;1FC  !C<<01>@>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6=K5!45;:8\ !C<<0  ?>  AB>;1FC  !C<<01>@>B\ A d d i t i o n a l 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0  ?>  AB>;1FC  1I0O!:84:0& l t ; / K e y & g t ; & l t ; / a : K e y & g t ; & l t ; a : V a l u e 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6=K5!45;:8\ !C<<0  ?>  AB>;1FC  1I0O!:84:0\ A d d i t i o n a l 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0  ?>  AB>;1FC  !C<<0E>4OI8EB;85=B0& l t ; / K e y & g t ; & l t ; / a : K e y & g t ; & l t ; a : V a l u e 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6=K5!45;:8\ !C<<0  ?>  AB>;1FC  !C<<0E>4OI8EB;85=B0\ A d d i t i o n a l 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6=K5!45;:8\ M e a s u r e s \ !C<<0  ?>  AB>;1FC  0:C?>G=0O!B>8<>ABL& l t ; / K e y & g t ; & l t ; / a : K e y & g t ; & l t ; a : V a l u e 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6=K5!45;:8\ !C<<0  ?>  AB>;1FC  0:C?>G=0O!B>8<>ABL\ A d d i t i o n a l 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6=K5!45;:8\ H i e r a r c h i e s \ 68405<>5025@H5=85& l t ; / K e y & g t ; & l t ; / a : K e y & g t ; & l t ; a : V a l u e 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6=K5!45;:8\ H i e r a r c h i e s \ 68405<>5025@H5=85\ L e v e l s \ >4& l t ; / K e y & g t ; & l t ; / a : K e y & g t ; & l t ; a : V a l u e 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>7<>6=K5!45;:8\ H i e r a r c h i e s \ 68405<>5025@H5=85\ L e v e l s \ <5AOF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8 8 . 8 1 0 4 7 5 1 4 6 6 1 9 9 & l t ; / L e f t & g t ; & l t ; T a b I n d e x & g t ; 4 & l t ; / T a b I n d e x & g t ; & l t ; T o p & g t ; 3 3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u s \ C o l u m n s \ f u l l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u s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u s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u s \ C o l u m n s \ i d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8 5 . 8 1 0 4 7 5 1 4 6 6 1 9 9 & l t ; / L e f t & g t ; & l t ; T a b I n d e x & g t ; 7 & l t ; / T a b I n d e x & g t ; & l t ; T o p & g t ; 1 9 9 . 7 8 5 7 1 4 2 8 5 7 1 4 2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e \ C o l u m n s \ f u l l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e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e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o p p o r t u n i t y s t a t e \ C o l u m n s \ i d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d i r e c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8 4 . 3 8 1 9 0 3 7 1 8 0 4 8 3 & l t ; / L e f t & g t ; & l t ; T a b I n d e x & g t ; 9 & l t ; / T a b I n d e x & g t ; & l t ; T o p & g t ; 3 7 5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d i r e c t i o n \ C o l u m n s \ f u l l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d i r e c t i o n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d i r e c t i o n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d i r e c t i o n \ C o l u m n s \ i d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a t t r i b u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2 1 . 4 2 8 5 7 1 4 2 8 5 7 1 3 & l t ; / L e f t & g t ; & l t ; T a b I n d e x & g t ; 5 & l t ; / T a b I n d e x & g t ; & l t ; T o p & g t ; 3 6 . 9 2 8 5 7 1 4 2 8 5 7 1 4 4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a t t r i b u t e \ C o l u m n s \ f u l l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a t t r i b u t e 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a t t r i b u t e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w z _ a t t r i b u t e \ C o l u m n s \ i d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& l t ; / K e y & g t ; & l t ; / a : K e y & g t ; & l t ; a : V a l u e   i : t y p e = " D i a g r a m D i s p l a y N o d e V i e w S t a t e " & g t ; & l t ; H e i g h t & g t ; 5 9 4 & l t ; / H e i g h t & g t ; & l t ; I s E x p a n d e d & g t ; t r u e & l t ; / I s E x p a n d e d & g t ; & l t ; L a y e d O u t & g t ; t r u e & l t ; / L a y e d O u t & g t ; & l t ; L e f t & g t ; 2 7 6 . 3 3 3 3 3 3 3 3 3 3 3 3 0 3 & l t ; / L e f t & g t ; & l t ; T a b I n d e x & g t ; 1 & l t ; / T a b I n d e x & g t ; & l t ; T o p & g t ; 0 . 8 5 5 7 3 3 4 1 3 8 7 2 8 2 6 5 3 & l t ; / T o p & g t ; & l t ; W i d t h & g t ; 4 6 3 . 6 6 6 6 6 6 6 6 6 6 6 6 5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o p p o r t u n i t y _ w z _ p a y m e n t _ o p p o r t u n i t y . O p p o r t u n i t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a t t r i b u t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C r e a t e d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M o d i f i e d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O v e r r i d d e n C r e a t e d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s t a t e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s t a t u s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c o m p a n y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c u s t o m e r o r d e r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d i r e c t i o n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o p p o r t u n i t y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o p p o r t u n i t y .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o r g a n i z a t i o n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@30=870F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p a y m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w z _ p a y m e n t p e r c e n t a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;0=8@C5<0O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!C<<0;0B56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0?@02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@87=0: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><?0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0B0;0B56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!B0BLO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 0AE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@8E>4B;85=B0& l t ; / K e y & g t ; & l t ; / a : K e y & g t ; & l t ; a : V a l u e 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0B0;0B560U T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C o l u m n s \ !C<<0  A  =0?@02;5=85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M e a s u r e s \ !C<<0  ?>  AB>;1FC  !C<<0;0B56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!C<<0  ?>  AB>;1FC  !C<<0;0B56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M e a s u r e s \ !C<<0  ?>  AB>;1FC  @8E>4B;85=B0& l t ; / K e y & g t ; & l t ; / a : K e y & g t ; & l t ; a : V a l u e 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!C<<0  ?>  AB>;1FC  @8E>4B;85=B0\ A d d i t i o n a l 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M e a s u r e s \ !C<<0  ?>  AB>;1FC   0AE>4& l t ; / K e y & g t ; & l t ; / a : K e y & g t ; & l t ; a : V a l u e 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!C<<0  ?>  AB>;1FC   0AE>4\ A d d i t i o n a l 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M e a s u r e s \ '8A;>  M;5<5=B>2  2  AB>;1F5  @87=0:& l t ; / K e y & g t ; & l t ; / a : K e y & g t ; & l t ; a : V a l u e 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;0B568\ '8A;>  M;5<5=B>2  2  AB>;1F5  @87=0:\ A d d i t i o n a l 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5=5465@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8 1 . 5 7 1 4 2 8 5 7 1 4 2 8 5 6 & l t ; / L e f t & g t ; & l t ; T a b I n d e x & g t ; 1 5 & l t ; / T a b I n d e x & g t ; & l t ; T o p & g t ; 6 5 8 . 0 7 1 4 2 8 5 7 1 4 2 8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5=5465@K\ C o l u m n s \ 5=546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5=5465@K\ C o l u m n s \ &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5=5465@K\ C o l u m n s \ >4@0745;5=85& l t ; / K e y & g t ; & l t ; / a : K e y & g t ; & l t ; a : V a l u e 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G=8:& l t ; / K e y & g t ; & l t ; / a : K e y & g t ; & l t ; a : V a l u e   i : t y p e = " D i a g r a m D i s p l a y N o d e V i e w S t a t e " & g t ; & l t ; H e i g h t & g t ; 2 4 2 & l t ; / H e i g h t & g t ; & l t ; I s E x p a n d e d & g t ; t r u e & l t ; / I s E x p a n d e d & g t ; & l t ; L a y e d O u t & g t ; t r u e & l t ; / L a y e d O u t & g t ; & l t ; L e f t & g t ; 2 9 5 . 7 1 4 2 8 5 7 1 4 2 8 5 4 4 & l t ; / L e f t & g t ; & l t ; T a b I n d e x & g t ; 1 1 & l t ; / T a b I n d e x & g t ; & l t ; T o p & g t ; 6 1 9 . 9 6 4 2 8 5 7 1 4 2 8 5 7 8 & l t ; / T o p & g t ; & l t ; W i d t h & g t ; 2 3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G=8:\ C o l u m n s \ S y s t e m U s e r I d & l t ; / K e y & g t ; & l t ; / a : K e y & g t ; & l t ; a : V a l u e 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G=8:\ C o l u m n s \ L a s t N a m e & l t ; / K e y & g t ; & l t ; / a : K e y & g t ; & l t ; a : V a l u e 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G=8:\ C o l u m n s \ F i r s t N a m e & l t ; / K e y & g t ; & l t ; / a : K e y & g t ; & l t ; a : V a l u e 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G=8:\ C o l u m n s \ 5=5465@& l t ; / K e y & g t ; & l t ; / a : K e y & g t ; & l t ; a : V a l u e 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G=8:\ C o l u m n s \ F u l l N a m e 2 & l t ; / K e y & g t ; & l t ; / a : K e y & g t ; & l t ; a : V a l u e 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G=8:\ C o l u m n s \ && l t ; / K e y & g t ; & l t ; / a : K e y & g t ; & l t ; a : V a l u e 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?@02>G=8:\ C o l u m n s \ >4@0745;5=85& l t ; / K e y & g t ; & l t ; / a : K e y & g t ; & l t ; a : V a l u e 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7 8 3 . 3 8 0 9 5 2 3 8 0 9 5 2 1 8 & l t ; / L e f t & g t ; & l t ; S c r o l l V e r t i c a l O f f s e t & g t ; 1 8 . 4 2 0 0 0 0 0 0 0 0 0 0 0 1 6 & l t ; / S c r o l l V e r t i c a l O f f s e t & g t ; & l t ; T a b I n d e x & g t ; 2 & l t ; / T a b I n d e x & g t ; & l t ; T o p & g t ; 5 1 . 3 3 3 3 3 3 3 3 3 3 3 3 3 1 4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\ C o l u m n s \ f u l l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\ C o l u m n s \ i d n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O\ C o l u m n s \ i d   1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& l t ; / K e y & g t ; & l t ; / a : K e y & g t ; & l t ; a : V a l u e   i : t y p e = " D i a g r a m D i s p l a y N o d e V i e w S t a t e " & g t ; & l t ; H e i g h t & g t ; 1 9 3 & l t ; / H e i g h t & g t ; & l t ; I s E x p a n d e d & g t ; t r u e & l t ; / I s E x p a n d e d & g t ; & l t ; L a y e d O u t & g t ; t r u e & l t ; / L a y e d O u t & g t ; & l t ; L e f t & g t ; 7 8 8 . 9 9 9 9 9 9 9 9 9 9 9 9 7 7 & l t ; / L e f t & g t ; & l t ; T a b I n d e x & g t ; 6 & l t ; / T a b I n d e x & g t ; & l t ; T o p & g t ; 2 6 5 . 0 5 9 5 2 3 8 0 9 5 2 3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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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5AOF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5=L545;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>545;O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>545;O<;N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>545;O<;NA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<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C o l u m n s \ ">;L:>& l t ; / K e y & g t ; & l t ; / a : K e y & g t ; & l t ; a : V a l u e 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M e a s u r e s \ '8A;>  M;5<5=B>2  2  AB>;1F5  >545;O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@5<O\ '8A;>  M;5<5=B>2  2  AB>;1F5  >545;O<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1 4 . 8 5 7 1 4 2 8 5 7 1 4 2 7 & l t ; / L e f t & g t ; & l t ; T a b I n d e x & g t ; 8 & l t ; / T a b I n d e x & g t ; & l t ; T o p & g t ; 2 0 6 . 7 5 0 0 0 0 0 0 0 0 0 0 0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0?@02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@87=0: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.@8F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!B0L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@8<5G0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!B0BL8\ C o l u m n s \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7 8 1 . 4 2 8 5 7 1 4 2 8 5 7 1 5 6 & l t ; / L e f t & g t ; & l t ; T a b I n d e x & g t ; 1 2 & l t ; / T a b I n d e x & g t ; & l t ; T o p & g t ; 5 0 0 . 5 5 3 5 7 1 4 2 8 5 7 1 3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\ C o l u m n s \ 0B0& l t ; / K e y & g t ; & l t ; / a : K e y & g t ; & l t ; a : V a l u e 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\ C o l u m n s \ !B0BLO  !& l t ; / K e y & g t ; & l t ; / a : K e y & g t ; & l t ; a : V a l u e 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\ C o l u m n s \ .@.   8F>& l t ; / K e y & g t ; & l t ; / a : K e y & g t ; & l t ; a : V a l u e 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\ C o l u m n s \ !C<<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\ M e a s u r e s \ !C<<0  ?>  AB>;1FC  !C<<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AB0B@! \ !C<<0  ?>  AB>;1FC  !C<<0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y S e t _ p l a i n g i n D a t e _ U T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0 . 8 5 7 1 4 2 8 5 7 1 4 2 8 6 1 2 & l t ; / L e f t & g t ; & l t ; T a b I n d e x & g t ; 1 4 & l t ; / T a b I n d e x & g t ; & l t ; T o p & g t ; 7 5 5 . 4 1 0 7 1 4 2 8 5 7 1 4 3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y S e t _ p l a i n g i n D a t e _ U T C \ C o l u m n s \ w z _ p a y m e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y S e t _ p l a i n g i n D a t e _ U T C \ C o l u m n s \ w z _ p l a n i n g d a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a y S e t _ p l a i n g i n D a t e _ U T C \ C o l u m n s \ w z _ p l a n i n g d a t e _ U T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0 6 . 5 7 1 4 2 8 5 7 1 4 2 8 9 & l t ; / L e f t & g t ; & l t ; S c r o l l V e r t i c a l O f f s e t & g t ; 4 4 . 8 6 0 0 0 0 0 0 0 0 0 0 0 1 4 & l t ; / S c r o l l V e r t i c a l O f f s e t & g t ; & l t ; T a b I n d e x & g t ; 3 & l t ; / T a b I n d e x & g t ; & l t ; T o p & g t ; 7 1 . 4 1 9 6 4 2 8 5 7 1 4 2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>  4=O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><5@  AG5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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@30=870F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>=5G=K9  >AB0B>:& l t ; / K e y & g t ; & l t ; / a : K e y & g t ; & l t ; a : V a l u e 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O r g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C o l u m n s \ i d   1 C & l t ; / K e y & g t ; & l t ; / a : K e y & g t ; & l t ; a : V a l u e 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M e a s u r e s \ B>3>3 & l t ; / K e y & g t ; & l t ; / a : K e y & g t ; & l t ; a : V a l u e 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M e a s u r e s \ !C<<0  ?>  AB>;1FC  >=5G=K9  >AB0B>:& l t ; / K e y & g t ; & l t ; / a : K e y & g t ; & l t ; a : V a l u e 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D S h e e t \ !C<<0  ?>  AB>;1FC  >=5G=K9  >AB0B>:\ A d d i t i o n a l   I n f o \ 5O2=>5  2KG8A;O5<>5  ?>;5& l t ; / K e y & g t ; & l t ; / a : K e y & g t ; & l t ; a : V a l u e 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4 3 . 1 7 8 5 7 1 4 2 8 5 7 1 3 & l t ; / L e f t & g t ; & l t ; T a b I n d e x & g t ; 1 0 & l t ; / T a b I n d e x & g t ; & l t ; T o p & g t ; 4 4 0 . 7 0 5 3 5 7 1 4 2 8 5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M o d i f i e d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A c t i v i t y T y p e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S u b j e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S t a t e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A c t i v i t y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I n s t a n c e T y p e C o d e .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O w n e r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O w n e r I d .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S c h e d u l e d E n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R e g a r d i n g O b j e c t I d .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R e g a r d i n g O b j e c t I d . L o g i c a l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t i v i t y P o i n t e r S e t \ C o l u m n s \ R e g a r d i n g O b j e c t I d .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e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7 5 . 5 8 2 3 8 1 9 9 6 2 3 7 & l t ; / L e f t & g t ; & l t ; T a b I n d e x & g t ; 1 8 & l t ; / T a b I n d e x & g t ; & l t ; T o p & g t ; 6 7 0 . 7 0 5 3 5 7 1 4 2 8 5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e t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A c c o u n t S e t \ C o l u m n s \ A c c o u n t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4@0745;5=8O& l t ; / K e y & g t ; & l t ; / a : K e y & g t ; & l t ; a : V a l u e 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1 3 . 0 8 2 3 8 1 9 9 6 2 3 7 & l t ; / L e f t & g t ; & l t ; T a b I n d e x & g t ; 1 6 & l t ; / T a b I n d e x & g t ; & l t ; T o p & g t ; 6 7 6 . 9 5 5 3 5 7 1 4 2 8 5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4@0745;5=8O\ C o l u m n s \ O L D _ >4@0745;5=85& l t ; / K e y & g t ; & l t ; / a : K e y & g t ; & l t ; a : V a l u e 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>4@0745;5=8O\ C o l u m n s \ >4@0745;5=85& l t ; / K e y & g t ; & l t ; / a : K e y & g t ; & l t ; a : V a l u e 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7 4 . 2 3 6 1 9 2 5 6 3 9 0 3 2 & l t ; / L e f t & g t ; & l t ; T a b I n d e x & g t ; 1 7 & l t ; / T a b I n d e x & g t ; & l t ; T o p & g t ; 6 7 5 . 7 0 5 3 5 7 1 4 2 8 5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8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><?0=88\ C o l u m n s \ ><?0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0 5 . 3 9 0 0 0 3 1 3 1 5 6 8 8 & l t ; / L e f t & g t ; & l t ; T a b I n d e x & g t ; 1 9 & l t ; / T a b I n d e x & g t ; & l t ; T o p & g t ; 8 6 8 . 2 0 5 3 5 7 1 4 2 8 5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\ C o l u m n s \ &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\ C o l u m n s \ 08<5=>20=85& l t ; / K e y & g t ; & l t ; / a : K e y & g t ; & l t ; a : V a l u e 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 ( 2 4 9 , 3 7 1 , 7 5 ) .   >=5G=0O  B>G:0  2 :   ( 2 8 7 , 7 1 4 2 8 5 7 1 4 2 8 6 , 7 4 0 , 9 6 4 2 8 6 ) 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4 9 & l t ; / b : _ x & g t ; & l t ; b : _ y & g t ; 3 7 1 . 7 5 & l t ; / b : _ y & g t ; & l t ; / b : P o i n t & g t ; & l t ; b : P o i n t & g t ; & l t ; b : _ x & g t ; 2 5 8 . 1 8 4 6 7 3 3 2 4 3 3 4 1 4 & l t ; / b : _ x & g t ; & l t ; b : _ y & g t ; 3 7 1 . 7 5 & l t ; / b : _ y & g t ; & l t ; / b : P o i n t & g t ; & l t ; b : P o i n t & g t ; & l t ; b : _ x & g t ; 2 6 0 . 1 8 4 6 7 3 3 2 4 3 3 4 1 4 & l t ; / b : _ x & g t ; & l t ; b : _ y & g t ; 3 7 3 . 7 5 & l t ; / b : _ y & g t ; & l t ; / b : P o i n t & g t ; & l t ; b : P o i n t & g t ; & l t ; b : _ x & g t ; 2 6 0 . 1 8 4 6 7 3 3 2 4 3 3 4 1 4 & l t ; / b : _ x & g t ; & l t ; b : _ y & g t ; 7 3 8 . 9 6 4 2 8 6 & l t ; / b : _ y & g t ; & l t ; / b : P o i n t & g t ; & l t ; b : P o i n t & g t ; & l t ; b : _ x & g t ; 2 6 2 . 1 8 4 6 7 3 3 2 4 3 3 4 1 4 & l t ; / b : _ x & g t ; & l t ; b : _ y & g t ; 7 4 0 . 9 6 4 2 8 6 & l t ; / b : _ y & g t ; & l t ; / b : P o i n t & g t ; & l t ; b : P o i n t & g t ; & l t ; b : _ x & g t ; 2 8 7 . 7 1 4 2 8 5 7 1 4 2 8 5 5 & l t ; / b : _ x & g t ; & l t ; b : _ y & g t ; 7 4 0 . 9 6 4 2 8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4 1 & l t ; / b : _ x & g t ; & l t ; b : _ y & g t ; 3 7 1 .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>7<>6=K5!45;:8\ C o l u m n s \ O w n e r I d . I d & a m p ; g t ; - & a m p ; l t ; T a b l e s \ !?@02>G=8:\ C o l u m n s \ S y s t e m U s e r I d & a m p ; g t ; \ P K & l t ; / K e y & g t ; & l t ; / a : K e y & g t ; & l t ; a : V a l u e 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9 5 . 7 1 4 2 8 5 7 1 4 2 8 5 5 & l t ; / b : _ x & g t ; & l t ; b : _ y & g t ; 7 4 0 . 9 6 4 2 8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 ( 2 6 8 , 3 3 3 3 3 3 3 3 3 3 3 3 , 2 9 1 , 8 5 5 7 3 3 ) .   >=5G=0O  B>G:0  2 :   ( 2 4 9 , 3 6 3 , 2 5 ) 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6 8 . 3 3 3 3 3 3 3 3 3 3 3 3 0 3 & l t ; / b : _ x & g t ; & l t ; b : _ y & g t ; 2 9 1 . 8 5 5 7 3 3 & l t ; / b : _ y & g t ; & l t ; / b : P o i n t & g t ; & l t ; b : P o i n t & g t ; & l t ; b : _ x & g t ; 2 5 9 . 2 4 1 2 3 2 6 4 3 0 8 8 1 & l t ; / b : _ x & g t ; & l t ; b : _ y & g t ; 2 9 1 . 8 5 5 7 3 3 & l t ; / b : _ y & g t ; & l t ; / b : P o i n t & g t ; & l t ; b : P o i n t & g t ; & l t ; b : _ x & g t ; 2 5 7 . 2 4 1 2 3 2 6 4 3 0 8 8 1 & l t ; / b : _ x & g t ; & l t ; b : _ y & g t ; 2 9 3 . 8 5 5 7 3 3 & l t ; / b : _ y & g t ; & l t ; / b : P o i n t & g t ; & l t ; b : P o i n t & g t ; & l t ; b : _ x & g t ; 2 5 7 . 2 4 1 2 3 2 6 4 3 0 8 8 1 & l t ; / b : _ x & g t ; & l t ; b : _ y & g t ; 3 6 1 . 2 5 & l t ; / b : _ y & g t ; & l t ; / b : P o i n t & g t ; & l t ; b : P o i n t & g t ; & l t ; b : _ x & g t ; 2 5 5 . 2 4 1 2 3 2 6 4 3 0 8 8 1 & l t ; / b : _ x & g t ; & l t ; b : _ y & g t ; 3 6 3 . 2 5 & l t ; / b : _ y & g t ; & l t ; / b : P o i n t & g t ; & l t ; b : P o i n t & g t ; & l t ; b : _ x & g t ; 2 4 8 . 9 9 9 9 9 9 9 9 9 9 9 9 9 4 & l t ; / b : _ x & g t ; & l t ; b : _ y & g t ; 3 6 3 . 2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7 6 . 3 3 3 3 3 3 3 3 3 3 3 3 0 3 & l t ; / b : _ x & g t ; & l t ; b : _ y & g t ; 2 9 1 . 8 5 5 7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o p p o r t u n i t y _ w z _ p a y m e n t _ o p p o r t u n i t y . O p p o r t u n i t y I d & a m p ; g t ; - & a m p ; l t ; T a b l e s \ >7<>6=K5!45;:8\ C o l u m n s \ O p p o r t u n i t y I d & a m p ; g t ; \ P K & l t ; / K e y & g t ; & l t ; / a : K e y & g t ; & l t ; a : V a l u e 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4 0 . 9 9 9 9 9 9 9 9 9 9 9 9 9 7 & l t ; / b : _ x & g t ; & l t ; b : _ y & g t ; 3 6 3 . 2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c o m p a n y . V a l u e & a m p ; g t ; - & a m p ; l t ; T a b l e s \ ><?0=8O\ C o l u m n s \ i d n u m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 ( 7 4 8 , 2 9 1 , 8 5 5 7 3 3 ) .   >=5G=0O  B>G:0  2 :   ( 7 7 5 , 3 8 0 9 5 2 3 8 0 9 5 2 , 1 2 6 , 3 3 3 3 3 3 ) 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4 7 . 9 9 9 9 9 9 9 9 9 9 9 9 5 5 & l t ; / b : _ x & g t ; & l t ; b : _ y & g t ; 2 9 1 . 8 5 5 7 3 3 & l t ; / b : _ y & g t ; & l t ; / b : P o i n t & g t ; & l t ; b : P o i n t & g t ; & l t ; b : _ x & g t ; 7 5 9 . 6 9 0 4 7 6 & l t ; / b : _ x & g t ; & l t ; b : _ y & g t ; 2 9 1 . 8 5 5 7 3 3 & l t ; / b : _ y & g t ; & l t ; / b : P o i n t & g t ; & l t ; b : P o i n t & g t ; & l t ; b : _ x & g t ; 7 6 1 . 6 9 0 4 7 6 & l t ; / b : _ x & g t ; & l t ; b : _ y & g t ; 2 8 9 . 8 5 5 7 3 3 & l t ; / b : _ y & g t ; & l t ; / b : P o i n t & g t ; & l t ; b : P o i n t & g t ; & l t ; b : _ x & g t ; 7 6 1 . 6 9 0 4 7 6 & l t ; / b : _ x & g t ; & l t ; b : _ y & g t ; 1 2 8 . 3 3 3 3 3 2 9 9 9 9 9 9 9 8 & l t ; / b : _ y & g t ; & l t ; / b : P o i n t & g t ; & l t ; b : P o i n t & g t ; & l t ; b : _ x & g t ; 7 6 3 . 6 9 0 4 7 6 & l t ; / b : _ x & g t ; & l t ; b : _ y & g t ; 1 2 6 . 3 3 3 3 3 2 9 9 9 9 9 9 9 8 & l t ; / b : _ y & g t ; & l t ; / b : P o i n t & g t ; & l t ; b : P o i n t & g t ; & l t ; b : _ x & g t ; 7 7 5 . 3 8 0 9 5 2 3 8 0 9 5 2 1 8 & l t ; / b : _ x & g t ; & l t ; b : _ y & g t ; 1 2 6 . 3 3 3 3 3 2 9 9 9 9 9 9 9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c o m p a n y . V a l u e & a m p ; g t ; - & a m p ; l t ; T a b l e s \ ><?0=8O\ C o l u m n s \ i d n u m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3 9 . 9 9 9 9 9 9 9 9 9 9 9 9 5 5 & l t ; / b : _ x & g t ; & l t ; b : _ y & g t ; 2 9 1 . 8 5 5 7 3 3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c o m p a n y . V a l u e & a m p ; g t ; - & a m p ; l t ; T a b l e s \ ><?0=8O\ C o l u m n s \ i d n u m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8 3 . 3 8 0 9 5 2 3 8 0 9 5 2 1 8 & l t ; / b : _ x & g t ; & l t ; b : _ y & g t ; 1 2 6 . 3 3 3 3 3 2 9 9 9 9 9 9 9 8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 ( 2 6 8 , 3 3 3 3 3 3 3 3 3 3 3 3 , 3 0 3 , 8 5 5 7 3 3 ) .   >=5G=0O  B>G:0  2 :   ( 2 0 8 , 8 5 7 1 4 2 8 5 7 1 4 3 , 8 3 0 , 4 1 0 7 1 4 ) 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6 8 . 3 3 3 3 3 3 3 3 3 3 3 3 0 9 & l t ; / b : _ x & g t ; & l t ; b : _ y & g t ; 3 0 3 . 8 5 5 7 3 3 & l t ; / b : _ y & g t ; & l t ; / b : P o i n t & g t ; & l t ; b : P o i n t & g t ; & l t ; b : _ x & g t ; 2 6 0 . 4 2 4 9 4 8 2 0 7 1 9 2 6 4 & l t ; / b : _ x & g t ; & l t ; b : _ y & g t ; 3 0 3 . 8 5 5 7 3 3 & l t ; / b : _ y & g t ; & l t ; / b : P o i n t & g t ; & l t ; b : P o i n t & g t ; & l t ; b : _ x & g t ; 2 5 8 . 4 2 4 9 4 8 2 0 7 1 9 2 6 4 & l t ; / b : _ x & g t ; & l t ; b : _ y & g t ; 3 0 5 . 8 5 5 7 3 3 & l t ; / b : _ y & g t ; & l t ; / b : P o i n t & g t ; & l t ; b : P o i n t & g t ; & l t ; b : _ x & g t ; 2 5 8 . 4 2 4 9 4 8 2 0 7 1 9 2 6 4 & l t ; / b : _ x & g t ; & l t ; b : _ y & g t ; 8 2 8 . 4 1 0 7 1 4 & l t ; / b : _ y & g t ; & l t ; / b : P o i n t & g t ; & l t ; b : P o i n t & g t ; & l t ; b : _ x & g t ; 2 5 6 . 4 2 4 9 4 8 2 0 7 1 9 2 6 4 & l t ; / b : _ x & g t ; & l t ; b : _ y & g t ; 8 3 0 . 4 1 0 7 1 4 & l t ; / b : _ y & g t ; & l t ; / b : P o i n t & g t ; & l t ; b : P o i n t & g t ; & l t ; b : _ x & g t ; 2 0 8 . 8 5 7 1 4 2 8 5 7 1 4 2 8 9 & l t ; / b : _ x & g t ; & l t ; b : _ y & g t ; 8 3 0 . 4 1 0 7 1 3 9 9 9 9 9 9 8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7 6 . 3 3 3 3 3 3 3 3 3 3 3 3 0 9 & l t ; / b : _ x & g t ; & l t ; b : _ y & g t ; 3 0 3 . 8 5 5 7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w z _ p a y m e n t I d & a m p ; g t ; - & a m p ; l t ; T a b l e s \ P a y S e t _ p l a i n g i n D a t e _ U T C \ C o l u m n s \ w z _ p a y m e n t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8 5 7 1 4 2 8 5 7 1 4 2 8 9 & l t ; / b : _ x & g t ; & l t ; b : _ y & g t ; 8 3 0 . 4 1 0 7 1 3 9 9 9 9 9 9 8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0B0;0B560U T C & a m p ; g t ; - & a m p ; l t ; T a b l e s \ @5<O\ C o l u m n s \ 0B0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 ( 7 4 8 , 3 0 3 , 8 5 5 7 3 3 ) .   >=5G=0O  B>G:0  2 :   ( 7 8 1 , 3 6 1 , 5 5 9 5 2 4 ) 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4 7 . 9 9 9 9 9 9 9 9 9 9 9 9 5 5 & l t ; / b : _ x & g t ; & l t ; b : _ y & g t ; 3 0 3 . 8 5 5 7 3 3 & l t ; / b : _ y & g t ; & l t ; / b : P o i n t & g t ; & l t ; b : P o i n t & g t ; & l t ; b : _ x & g t ; 7 6 2 . 5 & l t ; / b : _ x & g t ; & l t ; b : _ y & g t ; 3 0 3 . 8 5 5 7 3 3 & l t ; / b : _ y & g t ; & l t ; / b : P o i n t & g t ; & l t ; b : P o i n t & g t ; & l t ; b : _ x & g t ; 7 6 4 . 5 & l t ; / b : _ x & g t ; & l t ; b : _ y & g t ; 3 0 5 . 8 5 5 7 3 3 & l t ; / b : _ y & g t ; & l t ; / b : P o i n t & g t ; & l t ; b : P o i n t & g t ; & l t ; b : _ x & g t ; 7 6 4 . 5 & l t ; / b : _ x & g t ; & l t ; b : _ y & g t ; 3 5 9 . 5 5 9 5 2 4 & l t ; / b : _ y & g t ; & l t ; / b : P o i n t & g t ; & l t ; b : P o i n t & g t ; & l t ; b : _ x & g t ; 7 6 6 . 5 & l t ; / b : _ x & g t ; & l t ; b : _ y & g t ; 3 6 1 . 5 5 9 5 2 4 & l t ; / b : _ y & g t ; & l t ; / b : P o i n t & g t ; & l t ; b : P o i n t & g t ; & l t ; b : _ x & g t ; 7 8 0 . 9 9 9 9 9 9 9 9 9 9 9 9 7 7 & l t ; / b : _ x & g t ; & l t ; b : _ y & g t ; 3 6 1 . 5 5 9 5 2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0B0;0B560U T C & a m p ; g t ; - & a m p ; l t ; T a b l e s \ @5<O\ C o l u m n s \ 0B0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3 9 . 9 9 9 9 9 9 9 9 9 9 9 9 4 3 & l t ; / b : _ x & g t ; & l t ; b : _ y & g t ; 3 0 3 . 8 5 5 7 3 3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;0B568\ C o l u m n s \ 0B0;0B560U T C & a m p ; g t ; - & a m p ; l t ; T a b l e s \ @5<O\ C o l u m n s \ 0B0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8 8 . 9 9 9 9 9 9 9 9 9 9 9 9 7 7 & l t ; / b : _ x & g t ; & l t ; b : _ y & g t ; 3 6 1 . 5 5 9 5 2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>AB0B@! \ C o l u m n s \ 0B0& a m p ; g t ; - & a m p ; l t ; T a b l e s \ @5<O\ C o l u m n s \ 0B0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 ( 8 8 1 , 4 2 8 5 7 1 , 4 9 2 , 5 5 3 5 7 1 4 2 8 5 7 1 ) .   >=5G=0O  B>G:0  2 :   ( 8 8 9 , 4 6 6 , 0 5 9 5 2 3 8 0 9 5 2 4 ) 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8 1 . 4 2 8 5 7 0 9 9 9 9 9 9 9 2 & l t ; / b : _ x & g t ; & l t ; b : _ y & g t ; 4 9 2 . 5 5 3 5 7 1 4 2 8 5 7 1 3 3 & l t ; / b : _ y & g t ; & l t ; / b : P o i n t & g t ; & l t ; b : P o i n t & g t ; & l t ; b : _ x & g t ; 8 8 1 . 4 2 8 5 7 1 & l t ; / b : _ x & g t ; & l t ; b : _ y & g t ; 4 8 1 . 3 0 6 5 4 7 & l t ; / b : _ y & g t ; & l t ; / b : P o i n t & g t ; & l t ; b : P o i n t & g t ; & l t ; b : _ x & g t ; 8 8 3 . 4 2 8 5 7 1 & l t ; / b : _ x & g t ; & l t ; b : _ y & g t ; 4 7 9 . 3 0 6 5 4 7 & l t ; / b : _ y & g t ; & l t ; / b : P o i n t & g t ; & l t ; b : P o i n t & g t ; & l t ; b : _ x & g t ; 8 8 7 & l t ; / b : _ x & g t ; & l t ; b : _ y & g t ; 4 7 9 . 3 0 6 5 4 7 & l t ; / b : _ y & g t ; & l t ; / b : P o i n t & g t ; & l t ; b : P o i n t & g t ; & l t ; b : _ x & g t ; 8 8 9 & l t ; / b : _ x & g t ; & l t ; b : _ y & g t ; 4 7 7 . 3 0 6 5 4 7 & l t ; / b : _ y & g t ; & l t ; / b : P o i n t & g t ; & l t ; b : P o i n t & g t ; & l t ; b : _ x & g t ; 8 8 9 & l t ; / b : _ x & g t ; & l t ; b : _ y & g t ; 4 6 6 . 0 5 9 5 2 3 8 0 9 5 2 3 8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>AB0B@! \ C o l u m n s \ 0B0& a m p ; g t ; - & a m p ; l t ; T a b l e s \ @5<O\ C o l u m n s \ 0B0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8 1 . 4 2 8 5 7 1 & l t ; / b : _ x & g t ; & l t ; b : _ y & g t ; 5 0 0 . 5 5 3 5 7 1 4 2 8 5 7 1 3 3 & l t ; / b : _ y & g t ; & l t ; / L o c a t i o n & g t ; & l t ; S h a p e R o t a t e A n g l e & g t ; 2 6 9 . 9 9 9 9 9 9 9 9 9 9 9 9 2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>AB0B@! \ C o l u m n s \ 0B0& a m p ; g t ; - & a m p ; l t ; T a b l e s \ @5<O\ C o l u m n s \ 0B0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8 9 & l t ; / b : _ x & g t ; & l t ; b : _ y & g t ; 4 5 8 . 0 5 9 5 2 3 8 0 9 5 2 3 8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>  4=O<& a m p ; g t ; - & a m p ; l t ; T a b l e s \ @5<O\ C o l u m n s \ 0B0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 ( 1 0 9 8 , 5 7 1 4 2 8 5 7 1 4 3 , 1 5 2 , 4 1 9 6 4 3 ) .   >=5G=0O  B>G:0  2 :   ( 9 9 7 , 3 6 1 , 5 5 9 5 2 4 ) 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9 8 . 5 7 1 4 2 8 5 7 1 4 2 8 9 & l t ; / b : _ x & g t ; & l t ; b : _ y & g t ; 1 5 2 . 4 1 9 6 4 3 & l t ; / b : _ y & g t ; & l t ; / b : P o i n t & g t ; & l t ; b : P o i n t & g t ; & l t ; b : _ x & g t ; 1 0 4 9 . 7 8 5 7 1 4 5 & l t ; / b : _ x & g t ; & l t ; b : _ y & g t ; 1 5 2 . 4 1 9 6 4 3 & l t ; / b : _ y & g t ; & l t ; / b : P o i n t & g t ; & l t ; b : P o i n t & g t ; & l t ; b : _ x & g t ; 1 0 4 7 . 7 8 5 7 1 4 5 & l t ; / b : _ x & g t ; & l t ; b : _ y & g t ; 1 5 4 . 4 1 9 6 4 3 & l t ; / b : _ y & g t ; & l t ; / b : P o i n t & g t ; & l t ; b : P o i n t & g t ; & l t ; b : _ x & g t ; 1 0 4 7 . 7 8 5 7 1 4 5 & l t ; / b : _ x & g t ; & l t ; b : _ y & g t ; 3 5 9 . 5 5 9 5 2 4 & l t ; / b : _ y & g t ; & l t ; / b : P o i n t & g t ; & l t ; b : P o i n t & g t ; & l t ; b : _ x & g t ; 1 0 4 5 . 7 8 5 7 1 4 5 & l t ; / b : _ x & g t ; & l t ; b : _ y & g t ; 3 6 1 . 5 5 9 5 2 4 & l t ; / b : _ y & g t ; & l t ; / b : P o i n t & g t ; & l t ; b : P o i n t & g t ; & l t ; b : _ x & g t ; 9 9 6 . 9 9 9 9 9 9 9 9 9 9 9 9 7 7 & l t ; / b : _ x & g t ; & l t ; b : _ y & g t ; 3 6 1 . 5 5 9 5 2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>  4=O<& a m p ; g t ; - & a m p ; l t ; T a b l e s \ @5<O\ C o l u m n s \ 0B0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0 6 . 5 7 1 4 2 8 5 7 1 4 2 8 9 & l t ; / b : _ x & g t ; & l t ; b : _ y & g t ; 1 5 2 . 4 1 9 6 4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>  4=O<& a m p ; g t ; - & a m p ; l t ; T a b l e s \ @5<O\ C o l u m n s \ 0B0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8 8 . 9 9 9 9 9 9 9 9 9 9 9 9 7 7 & l t ; / b : _ x & g t ; & l t ; b : _ y & g t ; 3 6 1 . 5 5 9 5 2 4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i d   1 C & a m p ; g t ; - & a m p ; l t ; T a b l e s \ ><?0=8O\ C o l u m n s \ i d   1 C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 ( 1 0 9 8 , 5 7 1 4 2 8 5 7 1 4 3 , 1 4 0 , 4 1 9 6 4 3 ) .   >=5G=0O  B>G:0  2 :   ( 9 9 1 , 3 8 0 9 5 2 3 8 0 9 5 2 , 1 2 2 , 0 8 3 3 3 3 ) 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9 8 . 5 7 1 4 2 8 5 7 1 4 2 8 9 & l t ; / b : _ x & g t ; & l t ; b : _ y & g t ; 1 4 0 . 4 1 9 6 4 3 & l t ; / b : _ y & g t ; & l t ; / b : P o i n t & g t ; & l t ; b : P o i n t & g t ; & l t ; b : _ x & g t ; 1 0 4 6 . 9 7 6 1 9 0 5 & l t ; / b : _ x & g t ; & l t ; b : _ y & g t ; 1 4 0 . 4 1 9 6 4 3 & l t ; / b : _ y & g t ; & l t ; / b : P o i n t & g t ; & l t ; b : P o i n t & g t ; & l t ; b : _ x & g t ; 1 0 4 4 . 9 7 6 1 9 0 5 & l t ; / b : _ x & g t ; & l t ; b : _ y & g t ; 1 3 8 . 4 1 9 6 4 3 & l t ; / b : _ y & g t ; & l t ; / b : P o i n t & g t ; & l t ; b : P o i n t & g t ; & l t ; b : _ x & g t ; 1 0 4 4 . 9 7 6 1 9 0 5 & l t ; / b : _ x & g t ; & l t ; b : _ y & g t ; 1 2 4 . 0 8 3 3 3 3 & l t ; / b : _ y & g t ; & l t ; / b : P o i n t & g t ; & l t ; b : P o i n t & g t ; & l t ; b : _ x & g t ; 1 0 4 2 . 9 7 6 1 9 0 5 & l t ; / b : _ x & g t ; & l t ; b : _ y & g t ; 1 2 2 . 0 8 3 3 3 3 & l t ; / b : _ y & g t ; & l t ; / b : P o i n t & g t ; & l t ; b : P o i n t & g t ; & l t ; b : _ x & g t ; 9 9 1 . 3 8 0 9 5 2 3 8 0 9 5 2 2 9 & l t ; / b : _ x & g t ; & l t ; b : _ y & g t ; 1 2 2 . 0 8 3 3 3 2 9 9 9 9 9 9 9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i d   1 C & a m p ; g t ; - & a m p ; l t ; T a b l e s \ ><?0=8O\ C o l u m n s \ i d   1 C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0 6 . 5 7 1 4 2 8 5 7 1 4 2 8 9 & l t ; / b : _ x & g t ; & l t ; b : _ y & g t ; 1 4 0 . 4 1 9 6 4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D S h e e t \ C o l u m n s \ i d   1 C & a m p ; g t ; - & a m p ; l t ; T a b l e s \ ><?0=8O\ C o l u m n s \ i d   1 C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8 3 . 3 8 0 9 5 2 3 8 0 9 5 2 2 9 & l t ; / b : _ x & g t ; & l t ; b : _ y & g t ; 1 2 2 . 0 8 3 3 3 2 9 9 9 9 9 9 9 8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><?0=8O\ C o l u m n s \ N a m e & a m p ; g t ; - & a m p ; l t ; T a b l e s \ ><?0=88\ C o l u m n s \ N a m e 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 ( 9 9 1 , 3 8 0 9 5 2 3 8 0 9 5 2 , 1 3 0 , 5 8 3 3 3 3 ) .   >=5G=0O  B>G:0  2 :   ( 1 3 6 6 , 2 3 6 1 9 2 5 6 3 9 , 7 5 0 , 7 0 5 3 5 7 ) 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9 1 . 3 8 0 9 5 2 3 8 0 9 5 2 2 9 & l t ; / b : _ x & g t ; & l t ; b : _ y & g t ; 1 3 0 . 5 8 3 3 3 3 & l t ; / b : _ y & g t ; & l t ; / b : P o i n t & g t ; & l t ; b : P o i n t & g t ; & l t ; b : _ x & g t ; 1 0 3 3 . 2 2 6 1 9 0 5 & l t ; / b : _ x & g t ; & l t ; b : _ y & g t ; 1 3 0 . 5 8 3 3 3 3 & l t ; / b : _ y & g t ; & l t ; / b : P o i n t & g t ; & l t ; b : P o i n t & g t ; & l t ; b : _ x & g t ; 1 0 3 5 . 2 2 6 1 9 0 5 & l t ; / b : _ x & g t ; & l t ; b : _ y & g t ; 1 3 2 . 5 8 3 3 3 3 & l t ; / b : _ y & g t ; & l t ; / b : P o i n t & g t ; & l t ; b : P o i n t & g t ; & l t ; b : _ x & g t ; 1 0 3 5 . 2 2 6 1 9 0 5 & l t ; / b : _ x & g t ; & l t ; b : _ y & g t ; 2 4 3 . 5 5 9 5 2 3 & l t ; / b : _ y & g t ; & l t ; / b : P o i n t & g t ; & l t ; b : P o i n t & g t ; & l t ; b : _ x & g t ; 1 0 3 7 . 2 2 6 1 9 0 5 & l t ; / b : _ x & g t ; & l t ; b : _ y & g t ; 2 4 5 . 5 5 9 5 2 3 & l t ; / b : _ y & g t ; & l t ; / b : P o i n t & g t ; & l t ; b : P o i n t & g t ; & l t ; b : _ x & g t ; 1 3 4 7 . 6 9 0 4 7 5 9 9 5 5 & l t ; / b : _ x & g t ; & l t ; b : _ y & g t ; 2 4 5 . 5 5 9 5 2 3 & l t ; / b : _ y & g t ; & l t ; / b : P o i n t & g t ; & l t ; b : P o i n t & g t ; & l t ; b : _ x & g t ; 1 3 4 9 . 6 9 0 4 7 5 9 9 5 5 & l t ; / b : _ x & g t ; & l t ; b : _ y & g t ; 2 4 7 . 5 5 9 5 2 3 & l t ; / b : _ y & g t ; & l t ; / b : P o i n t & g t ; & l t ; b : P o i n t & g t ; & l t ; b : _ x & g t ; 1 3 4 9 . 6 9 0 4 7 5 9 9 5 5 & l t ; / b : _ x & g t ; & l t ; b : _ y & g t ; 7 4 8 . 7 0 5 3 5 7 & l t ; / b : _ y & g t ; & l t ; / b : P o i n t & g t ; & l t ; b : P o i n t & g t ; & l t ; b : _ x & g t ; 1 3 5 1 . 6 9 0 4 7 5 9 9 5 5 & l t ; / b : _ x & g t ; & l t ; b : _ y & g t ; 7 5 0 . 7 0 5 3 5 7 & l t ; / b : _ y & g t ; & l t ; / b : P o i n t & g t ; & l t ; b : P o i n t & g t ; & l t ; b : _ x & g t ; 1 3 6 6 . 2 3 6 1 9 2 5 6 3 9 0 3 2 & l t ; / b : _ x & g t ; & l t ; b : _ y & g t ; 7 5 0 . 7 0 5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><?0=8O\ C o l u m n s \ N a m e & a m p ; g t ; - & a m p ; l t ; T a b l e s \ ><?0=88\ C o l u m n s \ N a m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8 3 . 3 8 0 9 5 2 3 8 0 9 5 2 2 9 & l t ; / b : _ x & g t ; & l t ; b : _ y & g t ; 1 3 0 . 5 8 3 3 3 3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><?0=8O\ C o l u m n s \ N a m e & a m p ; g t ; - & a m p ; l t ; T a b l e s \ ><?0=88\ C o l u m n s \ N a m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4 . 2 3 6 1 9 2 5 6 3 9 0 3 2 & l t ; / b : _ x & g t ; & l t ; b : _ y & g t ; 7 5 0 . 7 0 5 3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!?@02>G=8:\ C o l u m n s \ && a m p ; g t ; - & a m p ; l t ; T a b l e s \ &\ C o l u m n s \ && a m p ; g t ; & l t ; / K e y & g t ; & l t ; / a : K e y & g t ; & l t ; a : V a l u e 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 ( 4 1 5 , 2 1 4 2 8 6 , 8 6 9 , 9 6 4 2 8 5 7 1 4 2 8 6 ) .   >=5G=0O  B>G:0  2 :   ( 1 0 9 7 , 3 9 0 0 0 3 1 3 1 5 7 , 9 4 3 , 2 0 5 3 5 7 ) 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1 5 . 2 1 4 2 8 6 0 0 0 0 0 0 0 7 & l t ; / b : _ x & g t ; & l t ; b : _ y & g t ; 8 6 9 . 9 6 4 2 8 5 7 1 4 2 8 5 8 9 & l t ; / b : _ y & g t ; & l t ; / b : P o i n t & g t ; & l t ; b : P o i n t & g t ; & l t ; b : _ x & g t ; 4 1 5 . 2 1 4 2 8 6 & l t ; / b : _ x & g t ; & l t ; b : _ y & g t ; 9 4 1 . 2 0 5 3 5 7 & l t ; / b : _ y & g t ; & l t ; / b : P o i n t & g t ; & l t ; b : P o i n t & g t ; & l t ; b : _ x & g t ; 4 1 7 . 2 1 4 2 8 6 & l t ; / b : _ x & g t ; & l t ; b : _ y & g t ; 9 4 3 . 2 0 5 3 5 7 & l t ; / b : _ y & g t ; & l t ; / b : P o i n t & g t ; & l t ; b : P o i n t & g t ; & l t ; b : _ x & g t ; 1 0 9 7 . 3 9 0 0 0 3 1 3 1 5 6 8 8 & l t ; / b : _ x & g t ; & l t ; b : _ y & g t ; 9 4 3 . 2 0 5 3 5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!?@02>G=8:\ C o l u m n s \ && a m p ; g t ; - & a m p ; l t ; T a b l e s \ &\ C o l u m n s \ && a m p ; g t ; \ F K & l t ; / K e y & g t ; & l t ; / a : K e y & g t ; & l t ; a : V a l u e 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1 5 . 2 1 4 2 8 6 & l t ; / b : _ x & g t ; & l t ; b : _ y & g t ; 8 6 1 . 9 6 4 2 8 5 7 1 4 2 8 5 7 8 & l t ; / b : _ y & g t ; & l t ; / L o c a t i o n & g t ; & l t ; S h a p e R o t a t e A n g l e & g t ; 8 9 . 9 9 9 9 9 9 9 9 9 9 9 9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!?@02>G=8:\ C o l u m n s \ && a m p ; g t ; - & a m p ; l t ; T a b l e s \ &\ C o l u m n s \ && a m p ; g t ; \ P K & l t ; / K e y & g t ; & l t ; / a : K e y & g t ; & l t ; a : V a l u e 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0 5 . 3 9 0 0 0 3 1 3 1 5 6 8 8 & l t ; / b : _ x & g t ; & l t ; b : _ y & g t ; 9 4 3 . 2 0 5 3 5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w z _ a t t r i b u t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 i : t y p e = " S a n d b o x E d i t o r M e a s u r e G r i d K e y " & g t ; & l t ; T a b l e N a m e & g t ; w z _ a t t r i b u t e & l t ; / T a b l e N a m e & g t ; & l t ; / K e y & g t ; & l t ; M a i n t a i n e r 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f u l l i d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i d n u m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u l l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n u m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5.xml>��< ? x m l   v e r s i o n = " 1 . 0 "   e n c o d i n g = " U T F - 1 6 " ? > < G e m i n i   x m l n s = " h t t p : / / g e m i n i / p i v o t c u s t o m i z a t i o n / d 9 5 5 0 1 a f - 3 e 3 6 - 4 4 4 0 - b d d 5 - 7 b a 0 6 1 3 9 7 c 7 5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 !B0B8AB8:0< / S l i c e r S h e e t N a m e > < S A H o s t H a s h > 7 4 7 5 0 2 6 7 8 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8 1 2 7 7 0 b 6 - c 2 f 3 - 4 f c f - b e 4 3 - 8 0 e 6 4 8 f f 0 e 4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 !45;:8  157  ?;0B5659< / S l i c e r S h e e t N a m e > < S A H o s t H a s h > 2 0 5 3 9 3 6 1 2 9 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5 5 a d 7 9 c c - 9 6 3 2 - 4 9 0 f - 8 a 3 4 - 8 1 5 1 7 7 5 0 9 5 2 f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 B>3>2 < / M e a s u r e N a m e > < D i s p l a y N a m e > B>3>2 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 6 7 8 2 3 7 5 6 9 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6 e 6 7 2 d b 4 - 8 3 b d - 4 4 9 d - a 8 4 0 - f f e 7 9 0 d 9 d f 9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 8AB2 < / S l i c e r S h e e t N a m e > < S A H o s t H a s h > 1 4 0 9 2 4 7 4 2 8 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3 1 a 6 b f b 6 - 9 1 8 c - 4 3 0 5 - 8 b 7 f - 6 0 5 2 e 2 6 e 9 8 3 d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 1 8 9 2 5 7 4 1 1 4 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>AB0B@! - e 9 c d a d 0 7 - 8 3 5 0 - 4 0 0 2 - b f b 6 - a b 7 6 a e f 1 5 c 3 7 " > 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0B0& l t ; / s t r i n g & g t ; & l t ; / k e y & g t ; & l t ; v a l u e & g t ; & l t ; i n t & g t ; 1 1 9 & l t ; / i n t & g t ; & l t ; / v a l u e & g t ; & l t ; / i t e m & g t ; & l t ; i t e m & g t ; & l t ; k e y & g t ; & l t ; s t r i n g & g t ; !B0BLO  !& l t ; / s t r i n g & g t ; & l t ; / k e y & g t ; & l t ; v a l u e & g t ; & l t ; i n t & g t ; 1 0 8 & l t ; / i n t & g t ; & l t ; / v a l u e & g t ; & l t ; / i t e m & g t ; & l t ; i t e m & g t ; & l t ; k e y & g t ; & l t ; s t r i n g & g t ; .@.   8F>& l t ; / s t r i n g & g t ; & l t ; / k e y & g t ; & l t ; v a l u e & g t ; & l t ; i n t & g t ; 9 7 & l t ; / i n t & g t ; & l t ; / v a l u e & g t ; & l t ; / i t e m & g t ; & l t ; i t e m & g t ; & l t ; k e y & g t ; & l t ; s t r i n g & g t ; !C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/ C o l u m n W i d t h s & g t ; & l t ; C o l u m n D i s p l a y I n d e x & g t ; & l t ; i t e m & g t ; & l t ; k e y & g t ; & l t ; s t r i n g & g t ; 0B0& l t ; / s t r i n g & g t ; & l t ; / k e y & g t ; & l t ; v a l u e & g t ; & l t ; i n t & g t ; 0 & l t ; / i n t & g t ; & l t ; / v a l u e & g t ; & l t ; / i t e m & g t ; & l t ; i t e m & g t ; & l t ; k e y & g t ; & l t ; s t r i n g & g t ; !B0BLO  !& l t ; / s t r i n g & g t ; & l t ; / k e y & g t ; & l t ; v a l u e & g t ; & l t ; i n t & g t ; 1 & l t ; / i n t & g t ; & l t ; / v a l u e & g t ; & l t ; / i t e m & g t ; & l t ; i t e m & g t ; & l t ; k e y & g t ; & l t ; s t r i n g & g t ; .@.   8F>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O p p o r t u n i t y S e t _ b 2 c b e 3 3 8 - 6 4 1 4 - 4 a 0 1 - 9 3 2 5 - 5 f 7 a b 3 1 5 9 2 9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O p p o r t u n i t y I d & l t ; / s t r i n g & g t ; & l t ; / k e y & g t ; & l t ; v a l u e & g t ; & l t ; i n t & g t ; 1 2 4 & l t ; / i n t & g t ; & l t ; / v a l u e & g t ; & l t ; / i t e m & g t ; & l t ; i t e m & g t ; & l t ; k e y & g t ; & l t ; s t r i n g & g t ; A c c o u n t I d . I d & l t ; / s t r i n g & g t ; & l t ; / k e y & g t ; & l t ; v a l u e & g t ; & l t ; i n t & g t ; 1 1 4 & l t ; / i n t & g t ; & l t ; / v a l u e & g t ; & l t ; / i t e m & g t ; & l t ; i t e m & g t ; & l t ; k e y & g t ; & l t ; s t r i n g & g t ; A c c o u n t I d . N a m e & l t ; / s t r i n g & g t ; & l t ; / k e y & g t ; & l t ; v a l u e & g t ; & l t ; i n t & g t ; 1 3 9 & l t ; / i n t & g t ; & l t ; / v a l u e & g t ; & l t ; / i t e m & g t ; & l t ; i t e m & g t ; & l t ; k e y & g t ; & l t ; s t r i n g & g t ; B u d g e t A m o u n t . V a l u e & l t ; / s t r i n g & g t ; & l t ; / k e y & g t ; & l t ; v a l u e & g t ; & l t ; i n t & g t ; 1 6 8 & l t ; / i n t & g t ; & l t ; / v a l u e & g t ; & l t ; / i t e m & g t ; & l t ; i t e m & g t ; & l t ; k e y & g t ; & l t ; s t r i n g & g t ; I s R e v e n u e S y s t e m C a l c u l a t e d & l t ; / s t r i n g & g t ; & l t ; / k e y & g t ; & l t ; v a l u e & g t ; & l t ; i n t & g t ; 2 1 1 & l t ; / i n t & g t ; & l t ; / v a l u e & g t ; & l t ; / i t e m & g t ; & l t ; i t e m & g t ; & l t ; k e y & g t ; & l t ; s t r i n g & g t ; n e w _ c l d a t e & l t ; / s t r i n g & g t ; & l t ; / k e y & g t ; & l t ; v a l u e & g t ; & l t ; i n t & g t ; 1 0 8 & l t ; / i n t & g t ; & l t ; / v a l u e & g t ; & l t ; / i t e m & g t ; & l t ; i t e m & g t ; & l t ; k e y & g t ; & l t ; s t r i n g & g t ; n e w _ s o s t v z d . V a l u e & l t ; / s t r i n g & g t ; & l t ; / k e y & g t ; & l t ; v a l u e & g t ; & l t ; i n t & g t ; 1 5 4 & l t ; / i n t & g t ; & l t ; / v a l u e & g t ; & l t ; / i t e m & g t ; & l t ; i t e m & g t ; & l t ; k e y & g t ; & l t ; s t r i n g & g t ; n e w _ s u m m a r . V a l u e & l t ; / s t r i n g & g t ; & l t ; / k e y & g t ; & l t ; v a l u e & g t ; & l t ; i n t & g t ; 1 5 6 & l t ; / i n t & g t ; & l t ; / v a l u e & g t ; & l t ; / i t e m & g t ; & l t ; i t e m & g t ; & l t ; k e y & g t ; & l t ; s t r i n g & g t ; n e w _ z a k s t o i m . V a l u e & l t ; / s t r i n g & g t ; & l t ; / k e y & g t ; & l t ; v a l u e & g t ; & l t ; i n t & g t ; 1 6 3 & l t ; / i n t & g t ; & l t ; / v a l u e & g t ; & l t ; / i t e m & g t ; & l t ; i t e m & g t ; & l t ; k e y & g t ; & l t ; s t r i n g & g t ; O w n e r I d . I d & l t ; / s t r i n g & g t ; & l t ; / k e y & g t ; & l t ; v a l u e & g t ; & l t ; i n t & g t ; 1 0 6 & l t ; / i n t & g t ; & l t ; / v a l u e & g t ; & l t ; / i t e m & g t ; & l t ; i t e m & g t ; & l t ; k e y & g t ; & l t ; s t r i n g & g t ; P a r e n t A c c o u n t I d . I d & l t ; / s t r i n g & g t ; & l t ; / k e y & g t ; & l t ; v a l u e & g t ; & l t ; i n t & g t ; 1 5 5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1 3 8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1 4 4 & l t ; / i n t & g t ; & l t ; / v a l u e & g t ; & l t ; / i t e m & g t ; & l t ; i t e m & g t ; & l t ; k e y & g t ; & l t ; s t r i n g & g t ; T o t a l A m o u n t . V a l u e & l t ; / s t r i n g & g t ; & l t ; / k e y & g t ; & l t ; v a l u e & g t ; & l t ; i n t & g t ; 1 5 4 & l t ; / i n t & g t ; & l t ; / v a l u e & g t ; & l t ; / i t e m & g t ; & l t ; i t e m & g t ; & l t ; k e y & g t ; & l t ; s t r i n g & g t ; T o t a l D i s c o u n t A m o u n t . V a l u e & l t ; / s t r i n g & g t ; & l t ; / k e y & g t ; & l t ; v a l u e & g t ; & l t ; i n t & g t ; 2 0 8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1 6 4 & l t ; / i n t & g t ; & l t ; / v a l u e & g t ; & l t ; / i t e m & g t ; & l t ; i t e m & g t ; & l t ; k e y & g t ; & l t ; s t r i n g & g t ; >;8G5AB2>;0B5659& l t ; / s t r i n g & g t ; & l t ; / k e y & g t ; & l t ; v a l u e & g t ; & l t ; i n t & g t ; 1 8 8 & l t ; / i n t & g t ; & l t ; / v a l u e & g t ; & l t ; / i t e m & g t ; & l t ; i t e m & g t ; & l t ; k e y & g t ; & l t ; s t r i n g & g t ; B25BAB25==K9& l t ; / s t r i n g & g t ; & l t ; / k e y & g t ; & l t ; v a l u e & g t ; & l t ; i n t & g t ; 1 3 1 & l t ; / i n t & g t ; & l t ; / v a l u e & g t ; & l t ; / i t e m & g t ; & l t ; i t e m & g t ; & l t ; k e y & g t ; & l t ; s t r i n g & g t ; ;0=>20O0B0025@H5=8O& l t ; / s t r i n g & g t ; & l t ; / k e y & g t ; & l t ; v a l u e & g t ; & l t ; i n t & g t ; 1 6 0 & l t ; / i n t & g t ; & l t ; / v a l u e & g t ; & l t ; / i t e m & g t ; & l t ; i t e m & g t ; & l t ; k e y & g t ; & l t ; s t r i n g & g t ; w z _ p r o d u c t s a n d s e r v i c e s . V a l u e & l t ; / s t r i n g & g t ; & l t ; / k e y & g t ; & l t ; v a l u e & g t ; & l t ; i n t & g t ; 2 2 5 & l t ; / i n t & g t ; & l t ; / v a l u e & g t ; & l t ; / i t e m & g t ; & l t ; i t e m & g t ; & l t ; k e y & g t ; & l t ; s t r i n g & g t ; ?8A0=85& l t ; / s t r i n g & g t ; & l t ; / k e y & g t ; & l t ; v a l u e & g t ; & l t ; i n t & g t ; 1 1 6 & l t ; / i n t & g t ; & l t ; / v a l u e & g t ; & l t ; / i t e m & g t ; & l t ; i t e m & g t ; & l t ; k e y & g t ; & l t ; s t r i n g & g t ; i d P r o d u c t s & l t ; / s t r i n g & g t ; & l t ; / k e y & g t ; & l t ; v a l u e & g t ; & l t ; i n t & g t ; 1 8 8 & l t ; / i n t & g t ; & l t ; / v a l u e & g t ; & l t ; / i t e m & g t ; & l t ; i t e m & g t ; & l t ; k e y & g t ; & l t ; s t r i n g & g t ; 5@>OB=>ABL& l t ; / s t r i n g & g t ; & l t ; / k e y & g t ; & l t ; v a l u e & g t ; & l t ; i n t & g t ; 1 1 6 & l t ; / i n t & g t ; & l t ; / v a l u e & g t ; & l t ; / i t e m & g t ; & l t ; i t e m & g t ; & l t ; k e y & g t ; & l t ; s t r i n g & g t ; >=B@035=B& l t ; / s t r i n g & g t ; & l t ; / k e y & g t ; & l t ; v a l u e & g t ; & l t ; i n t & g t ; 1 8 0 & l t ; / i n t & g t ; & l t ; / v a l u e & g t ; & l t ; / i t e m & g t ; & l t ; i t e m & g t ; & l t ; k e y & g t ; & l t ; s t r i n g & g t ; I d E s t i m a t e d E n d D a t e 2 & l t ; / s t r i n g & g t ; & l t ; / k e y & g t ; & l t ; v a l u e & g t ; & l t ; i n t & g t ; 1 8 8 & l t ; / i n t & g t ; & l t ; / v a l u e & g t ; & l t ; / i t e m & g t ; & l t ; i t e m & g t ; & l t ; k e y & g t ; & l t ; s t r i n g & g t ; I d E s t i m a t e d E n d D a t e & l t ; / s t r i n g & g t ; & l t ; / k e y & g t ; & l t ; v a l u e & g t ; & l t ; i n t & g t ; 1 8 8 & l t ; / i n t & g t ; & l t ; / v a l u e & g t ; & l t ; / i t e m & g t ; & l t ; i t e m & g t ; & l t ; k e y & g t ; & l t ; s t r i n g & g t ; @>4C:B& l t ; / s t r i n g & g t ; & l t ; / k e y & g t ; & l t ; v a l u e & g t ; & l t ; i n t & g t ; 1 8 8 & l t ; / i n t & g t ; & l t ; / v a l u e & g t ; & l t ; / i t e m & g t ; & l t ; i t e m & g t ; & l t ; k e y & g t ; & l t ; s t r i n g & g t ; >4& l t ; / s t r i n g & g t ; & l t ; / k e y & g t ; & l t ; v a l u e & g t ; & l t ; i n t & g t ; 1 8 8 & l t ; / i n t & g t ; & l t ; / v a l u e & g t ; & l t ; / i t e m & g t ; & l t ; i t e m & g t ; & l t ; k e y & g t ; & l t ; s t r i n g & g t ; <5AOF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O p p o r t u n i t y I d & l t ; / s t r i n g & g t ; & l t ; / k e y & g t ; & l t ; v a l u e & g t ; & l t ; i n t & g t ; 0 & l t ; / i n t & g t ; & l t ; / v a l u e & g t ; & l t ; / i t e m & g t ; & l t ; i t e m & g t ; & l t ; k e y & g t ; & l t ; s t r i n g & g t ; A c c o u n t I d . I d & l t ; / s t r i n g & g t ; & l t ; / k e y & g t ; & l t ; v a l u e & g t ; & l t ; i n t & g t ; 1 & l t ; / i n t & g t ; & l t ; / v a l u e & g t ; & l t ; / i t e m & g t ; & l t ; i t e m & g t ; & l t ; k e y & g t ; & l t ; s t r i n g & g t ; A c c o u n t I d . N a m e & l t ; / s t r i n g & g t ; & l t ; / k e y & g t ; & l t ; v a l u e & g t ; & l t ; i n t & g t ; 2 & l t ; / i n t & g t ; & l t ; / v a l u e & g t ; & l t ; / i t e m & g t ; & l t ; i t e m & g t ; & l t ; k e y & g t ; & l t ; s t r i n g & g t ; B u d g e t A m o u n t . V a l u e & l t ; / s t r i n g & g t ; & l t ; / k e y & g t ; & l t ; v a l u e & g t ; & l t ; i n t & g t ; 3 & l t ; / i n t & g t ; & l t ; / v a l u e & g t ; & l t ; / i t e m & g t ; & l t ; i t e m & g t ; & l t ; k e y & g t ; & l t ; s t r i n g & g t ; I s R e v e n u e S y s t e m C a l c u l a t e d & l t ; / s t r i n g & g t ; & l t ; / k e y & g t ; & l t ; v a l u e & g t ; & l t ; i n t & g t ; 4 & l t ; / i n t & g t ; & l t ; / v a l u e & g t ; & l t ; / i t e m & g t ; & l t ; i t e m & g t ; & l t ; k e y & g t ; & l t ; s t r i n g & g t ; n e w _ c l d a t e & l t ; / s t r i n g & g t ; & l t ; / k e y & g t ; & l t ; v a l u e & g t ; & l t ; i n t & g t ; 5 & l t ; / i n t & g t ; & l t ; / v a l u e & g t ; & l t ; / i t e m & g t ; & l t ; i t e m & g t ; & l t ; k e y & g t ; & l t ; s t r i n g & g t ; n e w _ s o s t v z d . V a l u e & l t ; / s t r i n g & g t ; & l t ; / k e y & g t ; & l t ; v a l u e & g t ; & l t ; i n t & g t ; 6 & l t ; / i n t & g t ; & l t ; / v a l u e & g t ; & l t ; / i t e m & g t ; & l t ; i t e m & g t ; & l t ; k e y & g t ; & l t ; s t r i n g & g t ; n e w _ s u m m a r . V a l u e & l t ; / s t r i n g & g t ; & l t ; / k e y & g t ; & l t ; v a l u e & g t ; & l t ; i n t & g t ; 7 & l t ; / i n t & g t ; & l t ; / v a l u e & g t ; & l t ; / i t e m & g t ; & l t ; i t e m & g t ; & l t ; k e y & g t ; & l t ; s t r i n g & g t ; n e w _ z a k s t o i m . V a l u e & l t ; / s t r i n g & g t ; & l t ; / k e y & g t ; & l t ; v a l u e & g t ; & l t ; i n t & g t ; 8 & l t ; / i n t & g t ; & l t ; / v a l u e & g t ; & l t ; / i t e m & g t ; & l t ; i t e m & g t ; & l t ; k e y & g t ; & l t ; s t r i n g & g t ; O w n e r I d . I d & l t ; / s t r i n g & g t ; & l t ; / k e y & g t ; & l t ; v a l u e & g t ; & l t ; i n t & g t ; 9 & l t ; / i n t & g t ; & l t ; / v a l u e & g t ; & l t ; / i t e m & g t ; & l t ; i t e m & g t ; & l t ; k e y & g t ; & l t ; s t r i n g & g t ; P a r e n t A c c o u n t I d . I d & l t ; / s t r i n g & g t ; & l t ; / k e y & g t ; & l t ; v a l u e & g t ; & l t ; i n t & g t ; 1 1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1 3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1 4 & l t ; / i n t & g t ; & l t ; / v a l u e & g t ; & l t ; / i t e m & g t ; & l t ; i t e m & g t ; & l t ; k e y & g t ; & l t ; s t r i n g & g t ; T o t a l A m o u n t . V a l u e & l t ; / s t r i n g & g t ; & l t ; / k e y & g t ; & l t ; v a l u e & g t ; & l t ; i n t & g t ; 1 5 & l t ; / i n t & g t ; & l t ; / v a l u e & g t ; & l t ; / i t e m & g t ; & l t ; i t e m & g t ; & l t ; k e y & g t ; & l t ; s t r i n g & g t ; T o t a l D i s c o u n t A m o u n t . V a l u e & l t ; / s t r i n g & g t ; & l t ; / k e y & g t ; & l t ; v a l u e & g t ; & l t ; i n t & g t ; 1 6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1 7 & l t ; / i n t & g t ; & l t ; / v a l u e & g t ; & l t ; / i t e m & g t ; & l t ; i t e m & g t ; & l t ; k e y & g t ; & l t ; s t r i n g & g t ; >;8G5AB2>;0B5659& l t ; / s t r i n g & g t ; & l t ; / k e y & g t ; & l t ; v a l u e & g t ; & l t ; i n t & g t ; 1 8 & l t ; / i n t & g t ; & l t ; / v a l u e & g t ; & l t ; / i t e m & g t ; & l t ; i t e m & g t ; & l t ; k e y & g t ; & l t ; s t r i n g & g t ; B25BAB25==K9& l t ; / s t r i n g & g t ; & l t ; / k e y & g t ; & l t ; v a l u e & g t ; & l t ; i n t & g t ; 1 0 & l t ; / i n t & g t ; & l t ; / v a l u e & g t ; & l t ; / i t e m & g t ; & l t ; i t e m & g t ; & l t ; k e y & g t ; & l t ; s t r i n g & g t ; ;0=>20O0B0025@H5=8O& l t ; / s t r i n g & g t ; & l t ; / k e y & g t ; & l t ; v a l u e & g t ; & l t ; i n t & g t ; 1 9 & l t ; / i n t & g t ; & l t ; / v a l u e & g t ; & l t ; / i t e m & g t ; & l t ; i t e m & g t ; & l t ; k e y & g t ; & l t ; s t r i n g & g t ; w z _ p r o d u c t s a n d s e r v i c e s . V a l u e & l t ; / s t r i n g & g t ; & l t ; / k e y & g t ; & l t ; v a l u e & g t ; & l t ; i n t & g t ; 2 1 & l t ; / i n t & g t ; & l t ; / v a l u e & g t ; & l t ; / i t e m & g t ; & l t ; i t e m & g t ; & l t ; k e y & g t ; & l t ; s t r i n g & g t ; ?8A0=85& l t ; / s t r i n g & g t ; & l t ; / k e y & g t ; & l t ; v a l u e & g t ; & l t ; i n t & g t ; 2 0 & l t ; / i n t & g t ; & l t ; / v a l u e & g t ; & l t ; / i t e m & g t ; & l t ; i t e m & g t ; & l t ; k e y & g t ; & l t ; s t r i n g & g t ; i d P r o d u c t s & l t ; / s t r i n g & g t ; & l t ; / k e y & g t ; & l t ; v a l u e & g t ; & l t ; i n t & g t ; 2 2 & l t ; / i n t & g t ; & l t ; / v a l u e & g t ; & l t ; / i t e m & g t ; & l t ; i t e m & g t ; & l t ; k e y & g t ; & l t ; s t r i n g & g t ; 5@>OB=>ABL& l t ; / s t r i n g & g t ; & l t ; / k e y & g t ; & l t ; v a l u e & g t ; & l t ; i n t & g t ; 2 3 & l t ; / i n t & g t ; & l t ; / v a l u e & g t ; & l t ; / i t e m & g t ; & l t ; i t e m & g t ; & l t ; k e y & g t ; & l t ; s t r i n g & g t ; >=B@035=B& l t ; / s t r i n g & g t ; & l t ; / k e y & g t ; & l t ; v a l u e & g t ; & l t ; i n t & g t ; 1 2 & l t ; / i n t & g t ; & l t ; / v a l u e & g t ; & l t ; / i t e m & g t ; & l t ; i t e m & g t ; & l t ; k e y & g t ; & l t ; s t r i n g & g t ; I d E s t i m a t e d E n d D a t e 2 & l t ; / s t r i n g & g t ; & l t ; / k e y & g t ; & l t ; v a l u e & g t ; & l t ; i n t & g t ; 2 4 & l t ; / i n t & g t ; & l t ; / v a l u e & g t ; & l t ; / i t e m & g t ; & l t ; i t e m & g t ; & l t ; k e y & g t ; & l t ; s t r i n g & g t ; I d E s t i m a t e d E n d D a t e & l t ; / s t r i n g & g t ; & l t ; / k e y & g t ; & l t ; v a l u e & g t ; & l t ; i n t & g t ; 2 5 & l t ; / i n t & g t ; & l t ; / v a l u e & g t ; & l t ; / i t e m & g t ; & l t ; i t e m & g t ; & l t ; k e y & g t ; & l t ; s t r i n g & g t ; @>4C:B& l t ; / s t r i n g & g t ; & l t ; / k e y & g t ; & l t ; v a l u e & g t ; & l t ; i n t & g t ; 2 6 & l t ; / i n t & g t ; & l t ; / v a l u e & g t ; & l t ; / i t e m & g t ; & l t ; i t e m & g t ; & l t ; k e y & g t ; & l t ; s t r i n g & g t ; >4& l t ; / s t r i n g & g t ; & l t ; / k e y & g t ; & l t ; v a l u e & g t ; & l t ; i n t & g t ; 2 7 & l t ; / i n t & g t ; & l t ; / v a l u e & g t ; & l t ; / i t e m & g t ; & l t ; i t e m & g t ; & l t ; k e y & g t ; & l t ; s t r i n g & g t ; <5AOF& l t ; / s t r i n g & g t ; & l t ; / k e y & g t ; & l t ; v a l u e & g t ; & l t ; i n t & g t ; 2 8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1.xml>��< ? x m l   v e r s i o n = " 1 . 0 "   e n c o d i n g = " U T F - 1 6 " ? > < G e m i n i   x m l n s = " h t t p : / / g e m i n i / p i v o t c u s t o m i z a t i o n / 5 6 e 9 f 4 2 5 - 0 f 4 f - 4 a 2 e - a 2 1 c - b 3 6 5 9 d 4 8 2 c 0 f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 59AB28O  A  >@30=870F859< / S l i c e r S h e e t N a m e > < S A H o s t H a s h > 1 1 7 8 2 4 6 4 1 3 < / S A H o s t H a s h > < G e m i n i F i e l d L i s t V i s i b l e > T r u e < / G e m i n i F i e l d L i s t V i s i b l e > < / S e t t i n g s > ] ] > < / C u s t o m C o n t e n t > < / G e m i n i > 
</file>

<file path=customXml/item52.xml>��< ? x m l   v e r s i o n = " 1 . 0 "   e n c o d i n g = " U T F - 1 6 " ? > < G e m i n i   x m l n s = " h t t p : / / g e m i n i / p i v o t c u s t o m i z a t i o n / 4 f a 2 e 9 1 9 - 4 3 0 f - 4 b 7 6 - b e c 2 - 4 f 1 a 3 8 1 2 8 4 1 5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i t e m > < M e a s u r e N a m e > B>3>2 < / M e a s u r e N a m e > < D i s p l a y N a m e > B>3>2 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 5 5 6 6 2 4 2 6 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3 9 4 a 5 b 4 0 - a 3 c c - 4 e c c - a a a d - 6 b 9 1 f 3 e f 0 4 e f " > < C u s t o m C o n t e n t > < ! [ C D A T A [ < ? x m l   v e r s i o n = " 1 . 0 "   e n c o d i n g = " u t f - 1 6 " ? > < S e t t i n g s > < C a l c u l a t e d F i e l d s > < i t e m > < M e a s u r e N a m e > !C<<0@=>5 0AE>645=85;0B5659< / M e a s u r e N a m e > < D i s p l a y N a m e > !C<<0@=>5 0AE>645=85;0B5659< / D i s p l a y N a m e > < V i s i b l e > F a l s e < / V i s i b l e > < / i t e m > < i t e m > < M e a s u r e N a m e > % !C<<0@=>5 0AE>645=85;0B5659< / M e a s u r e N a m e > < D i s p l a y N a m e > % !C<<0@=>5 0AE>645=85;0B5659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 !45;:8  157  ?;0B5659< / S l i c e r S h e e t N a m e > < S A H o s t H a s h > 6 0 3 9 3 8 7 7 8 < / S A H o s t H a s h > < G e m i n i F i e l d L i s t V i s i b l e > T r u e < / G e m i n i F i e l d L i s t V i s i b l e > < / S e t t i n g s > ] ] > < / C u s t o m C o n t e n t > < / G e m i n i > 
</file>

<file path=customXml/item5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E7741B6ABED5B4BB24D5A656012409E" ma:contentTypeVersion="3" ma:contentTypeDescription="Создание документа." ma:contentTypeScope="" ma:versionID="53a1290a7852b72a09fdccd2eef43851">
  <xsd:schema xmlns:xsd="http://www.w3.org/2001/XMLSchema" xmlns:xs="http://www.w3.org/2001/XMLSchema" xmlns:p="http://schemas.microsoft.com/office/2006/metadata/properties" xmlns:ns2="813765ec-f324-441c-9e59-d2e365df2ea5" targetNamespace="http://schemas.microsoft.com/office/2006/metadata/properties" ma:root="true" ma:fieldsID="d235ee7f5b6f93c0460b02e7418ca4d6" ns2:_="">
    <xsd:import namespace="813765ec-f324-441c-9e59-d2e365df2ea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3765ec-f324-441c-9e59-d2e365df2ea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Хэш подсказки о совместном доступе" ma:internalName="SharingHintHash" ma:readOnly="true">
      <xsd:simpleType>
        <xsd:restriction base="dms:Text"/>
      </xsd:simpleType>
    </xsd:element>
    <xsd:element name="SharedWithDetails" ma:index="10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5.xml>��< ? x m l   v e r s i o n = " 1 . 0 "   e n c o d i n g = " U T F - 1 6 " ? > < G e m i n i   x m l n s = " h t t p : / / g e m i n i / p i v o t c u s t o m i z a t i o n / T a b l e X M L _ w z _ p a y m e n t S e t _ 3 3 1 0 c f f c - c c 7 7 - 4 0 c 2 - 8 e 3 9 - 6 a 4 b a 6 0 1 2 9 d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 w z _ o p p o r t u n i t y _ w z _ p a y m e n t _ o p p o r t u n i t y . O p p o r t u n i t y I d < / s t r i n g > < / k e y > < v a l u e > < i n t > 3 9 2 < / i n t > < / v a l u e > < / i t e m > < i t e m > < k e y > < s t r i n g > C r e a t e d O n < / s t r i n g > < / k e y > < v a l u e > < i n t > 1 0 3 < / i n t > < / v a l u e > < / i t e m > < i t e m > < k e y > < s t r i n g > M o d i f i e d O n < / s t r i n g > < / k e y > < v a l u e > < i n t > 1 1 0 < / i n t > < / v a l u e > < / i t e m > < i t e m > < k e y > < s t r i n g > O v e r r i d d e n C r e a t e d O n < / s t r i n g > < / k e y > < v a l u e > < i n t > 1 7 4 < / i n t > < / v a l u e > < / i t e m > < i t e m > < k e y > < s t r i n g > s t a t e c o d e . V a l u e < / s t r i n g > < / k e y > < v a l u e > < i n t > 1 3 5 < / i n t > < / v a l u e > < / i t e m > < i t e m > < k e y > < s t r i n g > s t a t u s c o d e . V a l u e < / s t r i n g > < / k e y > < v a l u e > < i n t > 1 4 1 < / i n t > < / v a l u e > < / i t e m > < i t e m > < k e y > < s t r i n g > w z _ c o m p a n y . V a l u e < / s t r i n g > < / k e y > < v a l u e > < i n t > 1 5 3 < / i n t > < / v a l u e > < / i t e m > < i t e m > < k e y > < s t r i n g > w z _ c u s t o m e r o r d e r i d < / s t r i n g > < / k e y > < v a l u e > < i n t > 1 6 4 < / i n t > < / v a l u e > < / i t e m > < i t e m > < k e y > < s t r i n g > w z _ d i r e c t i o n . V a l u e < / s t r i n g > < / k e y > < v a l u e > < i n t > 1 5 3 < / i n t > < / v a l u e > < / i t e m > < i t e m > < k e y > < s t r i n g > w z _ n a m e < / s t r i n g > < / k e y > < v a l u e > < i n t > 9 5 < / i n t > < / v a l u e > < / i t e m > < i t e m > < k e y > < s t r i n g > w z _ o p p o r t u n i t y . I d < / s t r i n g > < / k e y > < v a l u e > < i n t > 1 4 9 < / i n t > < / v a l u e > < / i t e m > < i t e m > < k e y > < s t r i n g > w z _ o p p o r t u n i t y . N a m e < / s t r i n g > < / k e y > < v a l u e > < i n t > 1 7 4 < / i n t > < / v a l u e > < / i t e m > < i t e m > < k e y > < s t r i n g > w z _ o r g a n i z a t i o n . I d < / s t r i n g > < / k e y > < v a l u e > < i n t > 1 5 2 < / i n t > < / v a l u e > < / i t e m > < i t e m > < k e y > < s t r i n g > w z _ o r g a n i z a t i o n . N a m e < / s t r i n g > < / k e y > < v a l u e > < i n t > 1 7 7 < / i n t > < / v a l u e > < / i t e m > < i t e m > < k e y > < s t r i n g > w z _ p a y m e n t I d < / s t r i n g > < / k e y > < v a l u e > < i n t > 1 2 7 < / i n t > < / v a l u e > < / i t e m > < i t e m > < k e y > < s t r i n g > w z _ p a y m e n t p e r c e n t a g e < / s t r i n g > < / k e y > < v a l u e > < i n t > 1 8 5 < / i n t > < / v a l u e > < / i t e m > < i t e m > < k e y > < s t r i n g > w z _ p l a n i n g d a t a < / s t r i n g > < / k e y > < v a l u e > < i n t > 1 3 3 < / i n t > < / v a l u e > < / i t e m > < i t e m > < k e y > < s t r i n g > w z _ s u m m . V a l u e < / s t r i n g > < / k e y > < v a l u e > < i n t > 1 3 6 < / i n t > < / v a l u e > < / i t e m > < / C o l u m n W i d t h s > < C o l u m n D i s p l a y I n d e x > < i t e m > < k e y > < s t r i n g > w z _ o p p o r t u n i t y _ w z _ p a y m e n t _ o p p o r t u n i t y . O p p o r t u n i t y I d < / s t r i n g > < / k e y > < v a l u e > < i n t > 0 < / i n t > < / v a l u e > < / i t e m > < i t e m > < k e y > < s t r i n g > C r e a t e d O n < / s t r i n g > < / k e y > < v a l u e > < i n t > 1 < / i n t > < / v a l u e > < / i t e m > < i t e m > < k e y > < s t r i n g > M o d i f i e d O n < / s t r i n g > < / k e y > < v a l u e > < i n t > 2 < / i n t > < / v a l u e > < / i t e m > < i t e m > < k e y > < s t r i n g > O v e r r i d d e n C r e a t e d O n < / s t r i n g > < / k e y > < v a l u e > < i n t > 3 < / i n t > < / v a l u e > < / i t e m > < i t e m > < k e y > < s t r i n g > s t a t e c o d e . V a l u e < / s t r i n g > < / k e y > < v a l u e > < i n t > 4 < / i n t > < / v a l u e > < / i t e m > < i t e m > < k e y > < s t r i n g > s t a t u s c o d e . V a l u e < / s t r i n g > < / k e y > < v a l u e > < i n t > 5 < / i n t > < / v a l u e > < / i t e m > < i t e m > < k e y > < s t r i n g > w z _ c o m p a n y . V a l u e < / s t r i n g > < / k e y > < v a l u e > < i n t > 6 < / i n t > < / v a l u e > < / i t e m > < i t e m > < k e y > < s t r i n g > w z _ c u s t o m e r o r d e r i d < / s t r i n g > < / k e y > < v a l u e > < i n t > 7 < / i n t > < / v a l u e > < / i t e m > < i t e m > < k e y > < s t r i n g > w z _ d i r e c t i o n . V a l u e < / s t r i n g > < / k e y > < v a l u e > < i n t > 8 < / i n t > < / v a l u e > < / i t e m > < i t e m > < k e y > < s t r i n g > w z _ n a m e < / s t r i n g > < / k e y > < v a l u e > < i n t > 9 < / i n t > < / v a l u e > < / i t e m > < i t e m > < k e y > < s t r i n g > w z _ o p p o r t u n i t y . I d < / s t r i n g > < / k e y > < v a l u e > < i n t > 1 0 < / i n t > < / v a l u e > < / i t e m > < i t e m > < k e y > < s t r i n g > w z _ o p p o r t u n i t y . N a m e < / s t r i n g > < / k e y > < v a l u e > < i n t > 1 1 < / i n t > < / v a l u e > < / i t e m > < i t e m > < k e y > < s t r i n g > w z _ o r g a n i z a t i o n . I d < / s t r i n g > < / k e y > < v a l u e > < i n t > 1 2 < / i n t > < / v a l u e > < / i t e m > < i t e m > < k e y > < s t r i n g > w z _ o r g a n i z a t i o n . N a m e < / s t r i n g > < / k e y > < v a l u e > < i n t > 1 3 < / i n t > < / v a l u e > < / i t e m > < i t e m > < k e y > < s t r i n g > w z _ p a y m e n t I d < / s t r i n g > < / k e y > < v a l u e > < i n t > 1 4 < / i n t > < / v a l u e > < / i t e m > < i t e m > < k e y > < s t r i n g > w z _ p a y m e n t p e r c e n t a g e < / s t r i n g > < / k e y > < v a l u e > < i n t > 1 5 < / i n t > < / v a l u e > < / i t e m > < i t e m > < k e y > < s t r i n g > w z _ p l a n i n g d a t a < / s t r i n g > < / k e y > < v a l u e > < i n t > 1 6 < / i n t > < / v a l u e > < / i t e m > < i t e m > < k e y > < s t r i n g > w z _ s u m m . V a l u e 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1 3 4 4 d 8 2 f - 5 e 2 8 - 4 2 9 b - a 8 3 d - d e 5 d c 2 f 0 f 3 b 0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 1 0 5 4 2 6 2 0 4 0 < / S A H o s t H a s h > < G e m i n i F i e l d L i s t V i s i b l e > T r u e < / G e m i n i F i e l d L i s t V i s i b l e > < / S e t t i n g s > ] ] > < / C u s t o m C o n t e n t > < / G e m i n i > 
</file>

<file path=customXml/item57.xml>��< ? x m l   v e r s i o n = " 1 . 0 "   e n c o d i n g = " U T F - 1 6 " ? > < G e m i n i   x m l n s = " h t t p : / / g e m i n i / p i v o t c u s t o m i z a t i o n / S h o w H i d d e n " > < C u s t o m C o n t e n t > T r u e 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O r d e r " > < C u s t o m C o n t e n t > "01;8F01 - 5 8 6 e 0 f 3 6 - 8 7 4 1 - 4 8 a 1 - b 4 b 2 - d 7 b a d f 8 0 3 f 5 2 , O p p o r t u n i t y S e t _ 8 c 7 1 0 0 b 5 - e 2 d 7 - 4 6 d 9 - 9 4 7 a - c e b f 1 1 4 b d 8 e b , "01;8F05 - 6 d 7 4 0 b 7 3 - e 7 1 3 - 4 6 7 b - b 6 8 f - 3 c e 6 7 1 3 a c f 8 9 , "01;8F06 - 1 8 b a e 3 2 2 - 5 9 f e - 4 a 4 f - 9 0 a c - 3 0 f 6 b 2 5 6 e f 0 5 , "01;8F09 - a 0 e b 1 b e f - a 4 3 3 - 4 e a 2 - 9 f 6 6 - 4 e a 2 9 4 7 2 5 1 e 4 , a c t i v i t y s t a t e s 9 - 2 1 d f 4 a 7 b - f 7 e 4 - 4 d 0 7 - b d c 6 - 2 0 6 7 6 a c 3 c 9 6 e , w z _ p a y m e n t S e t _ 0 2 4 f 4 a 9 8 - 6 6 a 2 - 4 b 9 9 - a c 1 e - 6 f f 5 0 8 f c 5 4 d d , 5=5465@K- 7 1 5 9 9 2 b 7 - 5 f 5 1 - 4 3 7 8 - a 7 9 8 - 6 7 2 6 a 3 2 5 d 7 6 6 , S y s t e m U s e r S e t _ b f a 9 8 f 4 5 - 3 3 9 b - 4 a c 1 - a 8 2 0 - 0 b 6 3 8 e 1 5 0 8 2 3 , w z _ c o m p a n y - 7 8 d 5 f 0 8 5 - e d b 2 - 4 b f e - 8 9 5 5 - 2 b 0 f d 8 f 5 b 6 d 7 , @5<O- 2 6 1 c 0 d a 6 - 2 9 a 1 - 4 9 a d - 8 f c d - b d 8 8 8 f 8 6 0 7 f 1 , !B0L8- 5 5 a 0 5 0 e 6 - 7 d 7 1 - 4 9 2 e - b f 8 5 - 3 7 b 7 4 4 a 1 4 c 9 8 , >AB0B@! - e 9 c d a d 0 7 - 8 3 5 0 - 4 0 0 2 - b f b 6 - a b 7 6 a e f 1 5 c 3 7 , P a y S e t _ p l a i n g i n D a t e _ U T C _ 5 4 7 e 0 3 8 d - f a a a - 4 d a 7 - b f 0 2 - 9 e b 4 d 0 2 6 3 4 d 9 , T D S h e e t _ 4 3 6 6 3 8 3 7 - 6 2 0 2 - 4 b 2 5 - 8 0 d f - c 1 1 8 a 2 4 7 a 2 7 1 , A c t i v i t y P o i n t e r S e t _ c 6 b d 6 4 3 a - e f 7 3 - 4 1 7 b - 9 a d f - 6 5 a e 4 f 9 a 2 c c 7 , A c c o u n t S e t _ 6 8 e b b 0 8 d - 4 f d 3 - 4 3 b a - 8 a 4 5 - b 6 5 c 3 6 6 4 6 0 a a , 5=5465@K_ 2 - 9 3 e 5 e 4 7 b - c 5 7 7 - 4 7 2 d - 8 2 2 f - f 2 1 0 a 8 f 1 4 d 2 6 , "01;8F01 7 - d 0 7 3 e 3 8 5 - 9 1 7 7 - 4 f c 2 - 9 7 a 1 - c e 5 7 a 1 b a 4 2 6 0 , 5=5465@K_ _ 2 - e 0 8 c e f d d - 9 c f c - 4 c 7 f - 8 8 9 6 - 7 2 0 b 8 8 9 a d 6 1 6 < / C u s t o m C o n t e n t > < / G e m i n i > 
</file>

<file path=customXml/item59.xml>��< ? x m l   v e r s i o n = " 1 . 0 "   e n c o d i n g = " U T F - 1 6 " ? > < G e m i n i   x m l n s = " h t t p : / / g e m i n i / p i v o t c u s t o m i z a t i o n / 4 5 1 3 1 0 1 f - 6 2 6 7 - 4 2 c f - 9 b e 7 - 1 3 4 4 e 1 4 b a 5 b f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 5 1 5 6 1 8 3 9 5 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!B0L8- 5 5 a 0 5 0 e 6 - 7 d 7 1 - 4 9 2 e - b f 8 5 - 3 7 b 7 4 4 a 1 4 c 9 8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0?@02;5=85& l t ; / s t r i n g & g t ; & l t ; / k e y & g t ; & l t ; v a l u e & g t ; & l t ; i n t & g t ; 1 2 2 & l t ; / i n t & g t ; & l t ; / v a l u e & g t ; & l t ; / i t e m & g t ; & l t ; i t e m & g t ; & l t ; k e y & g t ; & l t ; s t r i n g & g t ; @87=0:& l t ; / s t r i n g & g t ; & l t ; / k e y & g t ; & l t ; v a l u e & g t ; & l t ; i n t & g t ; 8 9 & l t ; / i n t & g t ; & l t ; / v a l u e & g t ; & l t ; / i t e m & g t ; & l t ; i t e m & g t ; & l t ; k e y & g t ; & l t ; s t r i n g & g t ; .@8F>& l t ; / s t r i n g & g t ; & l t ; / k e y & g t ; & l t ; v a l u e & g t ; & l t ; i n t & g t ; 9 0 & l t ; / i n t & g t ; & l t ; / v a l u e & g t ; & l t ; / i t e m & g t ; & l t ; i t e m & g t ; & l t ; k e y & g t ; & l t ; s t r i n g & g t ; !B0LO& l t ; / s t r i n g & g t ; & l t ; / k e y & g t ; & l t ; v a l u e & g t ; & l t ; i n t & g t ; 2 3 7 & l t ; / i n t & g t ; & l t ; / v a l u e & g t ; & l t ; / i t e m & g t ; & l t ; i t e m & g t ; & l t ; k e y & g t ; & l t ; s t r i n g & g t ; @8<5G0=85& l t ; / s t r i n g & g t ; & l t ; / k e y & g t ; & l t ; v a l u e & g t ; & l t ; i n t & g t ; 2 3 0 & l t ; / i n t & g t ; & l t ; / v a l u e & g t ; & l t ; / i t e m & g t ; & l t ; i t e m & g t ; & l t ; k e y & g t ; & l t ; s t r i n g & g t ; i d & l t ; / s t r i n g & g t ; & l t ; / k e y & g t ; & l t ; v a l u e & g t ; & l t ; i n t & g t ; 3 3 7 & l t ; / i n t & g t ; & l t ; / v a l u e & g t ; & l t ; / i t e m & g t ; & l t ; / C o l u m n W i d t h s & g t ; & l t ; C o l u m n D i s p l a y I n d e x & g t ; & l t ; i t e m & g t ; & l t ; k e y & g t ; & l t ; s t r i n g & g t ; 0?@02;5=85& l t ; / s t r i n g & g t ; & l t ; / k e y & g t ; & l t ; v a l u e & g t ; & l t ; i n t & g t ; 0 & l t ; / i n t & g t ; & l t ; / v a l u e & g t ; & l t ; / i t e m & g t ; & l t ; i t e m & g t ; & l t ; k e y & g t ; & l t ; s t r i n g & g t ; @87=0:& l t ; / s t r i n g & g t ; & l t ; / k e y & g t ; & l t ; v a l u e & g t ; & l t ; i n t & g t ; 1 & l t ; / i n t & g t ; & l t ; / v a l u e & g t ; & l t ; / i t e m & g t ; & l t ; i t e m & g t ; & l t ; k e y & g t ; & l t ; s t r i n g & g t ; .@8F>& l t ; / s t r i n g & g t ; & l t ; / k e y & g t ; & l t ; v a l u e & g t ; & l t ; i n t & g t ; 2 & l t ; / i n t & g t ; & l t ; / v a l u e & g t ; & l t ; / i t e m & g t ; & l t ; i t e m & g t ; & l t ; k e y & g t ; & l t ; s t r i n g & g t ; !B0LO& l t ; / s t r i n g & g t ; & l t ; / k e y & g t ; & l t ; v a l u e & g t ; & l t ; i n t & g t ; 3 & l t ; / i n t & g t ; & l t ; / v a l u e & g t ; & l t ; / i t e m & g t ; & l t ; i t e m & g t ; & l t ; k e y & g t ; & l t ; s t r i n g & g t ; @8<5G0=85& l t ; / s t r i n g & g t ; & l t ; / k e y & g t ; & l t ; v a l u e & g t ; & l t ; i n t & g t ; 4 & l t ; / i n t & g t ; & l t ; / v a l u e & g t ; & l t ; / i t e m & g t ; & l t ; i t e m & g t ; & l t ; k e y & g t ; & l t ; s t r i n g & g t ; i d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0.xml>��< ? x m l   v e r s i o n = " 1 . 0 "   e n c o d i n g = " U T F - 1 6 " ? > < G e m i n i   x m l n s = " h t t p : / / g e m i n i / p i v o t c u s t o m i z a t i o n / 8 7 f 7 c 9 7 1 - 0 3 0 4 - 4 1 9 1 - a 3 1 5 - a 2 c 0 c 3 8 8 2 2 8 4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 8AB1 < / S l i c e r S h e e t N a m e > < S A H o s t H a s h > 1 9 9 4 1 4 4 0 7 < / S A H o s t H a s h > < G e m i n i F i e l d L i s t V i s i b l e > T r u e < / G e m i n i F i e l d L i s t V i s i b l e > < / S e t t i n g s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T a b l e X M L _ O p p o r t u n i t y S e t _ 8 c 7 1 0 0 b 5 - e 2 d 7 - 4 6 d 9 - 9 4 7 a - c e b f 1 1 4 b d 8 e b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 / & g t ; & l t ; C o l u m n W i d t h s & g t ; & l t ; i t e m & g t ; & l t ; k e y & g t ; & l t ; s t r i n g & g t ; 0B07<5=5=8O& l t ; / s t r i n g & g t ; & l t ; / k e y & g t ; & l t ; v a l u e & g t ; & l t ; i n t & g t ; 1 1 0 & l t ; / i n t & g t ; & l t ; / v a l u e & g t ; & l t ; / i t e m & g t ; & l t ; i t e m & g t ; & l t ; k e y & g t ; & l t ; s t r i n g & g t ; C u s t o m e r I d . I d & l t ; / s t r i n g & g t ; & l t ; / k e y & g t ; & l t ; v a l u e & g t ; & l t ; i n t & g t ; 2 2 3 & l t ; / i n t & g t ; & l t ; / v a l u e & g t ; & l t ; / i t e m & g t ; & l t ; i t e m & g t ; & l t ; k e y & g t ; & l t ; s t r i n g & g t ; 5@>OB=>ABL& l t ; / s t r i n g & g t ; & l t ; / k e y & g t ; & l t ; v a l u e & g t ; & l t ; i n t & g t ; 1 3 8 & l t ; / i n t & g t ; & l t ; / v a l u e & g t ; & l t ; / i t e m & g t ; & l t ; i t e m & g t ; & l t ; k e y & g t ; & l t ; s t r i n g & g t ; 0B0!>740=8O& l t ; / s t r i n g & g t ; & l t ; / k e y & g t ; & l t ; v a l u e & g t ; & l t ; i n t & g t ; 1 0 3 & l t ; / i n t & g t ; & l t ; / v a l u e & g t ; & l t ; / i t e m & g t ; & l t ; i t e m & g t ; & l t ; k e y & g t ; & l t ; s t r i n g & g t ; O p p o r t u n i t y I d & l t ; / s t r i n g & g t ; & l t ; / k e y & g t ; & l t ; v a l u e & g t ; & l t ; i n t & g t ; 3 7 5 & l t ; / i n t & g t ; & l t ; / v a l u e & g t ; & l t ; / i t e m & g t ; & l t ; i t e m & g t ; & l t ; k e y & g t ; & l t ; s t r i n g & g t ; A c c o u n t I d . I d & l t ; / s t r i n g & g t ; & l t ; / k e y & g t ; & l t ; v a l u e & g t ; & l t ; i n t & g t ; 1 1 4 & l t ; / i n t & g t ; & l t ; / v a l u e & g t ; & l t ; / i t e m & g t ; & l t ; i t e m & g t ; & l t ; k e y & g t ; & l t ; s t r i n g & g t ; A c c o u n t I d . N a m e & l t ; / s t r i n g & g t ; & l t ; / k e y & g t ; & l t ; v a l u e & g t ; & l t ; i n t & g t ; 1 3 9 & l t ; / i n t & g t ; & l t ; / v a l u e & g t ; & l t ; / i t e m & g t ; & l t ; i t e m & g t ; & l t ; k e y & g t ; & l t ; s t r i n g & g t ; B u d g e t A m o u n t . V a l u e & l t ; / s t r i n g & g t ; & l t ; / k e y & g t ; & l t ; v a l u e & g t ; & l t ; i n t & g t ; 1 6 8 & l t ; / i n t & g t ; & l t ; / v a l u e & g t ; & l t ; / i t e m & g t ; & l t ; i t e m & g t ; & l t ; k e y & g t ; & l t ; s t r i n g & g t ; ;0=>20O0B0025@H5=8O& l t ; / s t r i n g & g t ; & l t ; / k e y & g t ; & l t ; v a l u e & g t ; & l t ; i n t & g t ; 1 6 0 & l t ; / i n t & g t ; & l t ; / v a l u e & g t ; & l t ; / i t e m & g t ; & l t ; i t e m & g t ; & l t ; k e y & g t ; & l t ; s t r i n g & g t ; ?8A0=85& l t ; / s t r i n g & g t ; & l t ; / k e y & g t ; & l t ; v a l u e & g t ; & l t ; i n t & g t ; 1 3 5 & l t ; / i n t & g t ; & l t ; / v a l u e & g t ; & l t ; / i t e m & g t ; & l t ; i t e m & g t ; & l t ; k e y & g t ; & l t ; s t r i n g & g t ; I s R e v e n u e S y s t e m C a l c u l a t e d & l t ; / s t r i n g & g t ; & l t ; / k e y & g t ; & l t ; v a l u e & g t ; & l t ; i n t & g t ; 2 1 1 & l t ; / i n t & g t ; & l t ; / v a l u e & g t ; & l t ; / i t e m & g t ; & l t ; i t e m & g t ; & l t ; k e y & g t ; & l t ; s t r i n g & g t ; B25BAB25==K9& l t ; / s t r i n g & g t ; & l t ; / k e y & g t ; & l t ; v a l u e & g t ; & l t ; i n t & g t ; 1 7 6 & l t ; / i n t & g t ; & l t ; / v a l u e & g t ; & l t ; / i t e m & g t ; & l t ; i t e m & g t ; & l t ; k e y & g t ; & l t ; s t r i n g & g t ; n e w _ c l d a t e & l t ; / s t r i n g & g t ; & l t ; / k e y & g t ; & l t ; v a l u e & g t ; & l t ; i n t & g t ; 1 0 8 & l t ; / i n t & g t ; & l t ; / v a l u e & g t ; & l t ; / i t e m & g t ; & l t ; i t e m & g t ; & l t ; k e y & g t ; & l t ; s t r i n g & g t ; n e w _ s o s t v z d . V a l u e & l t ; / s t r i n g & g t ; & l t ; / k e y & g t ; & l t ; v a l u e & g t ; & l t ; i n t & g t ; 1 5 4 & l t ; / i n t & g t ; & l t ; / v a l u e & g t ; & l t ; / i t e m & g t ; & l t ; i t e m & g t ; & l t ; k e y & g t ; & l t ; s t r i n g & g t ; O w n e r I d . I d & l t ; / s t r i n g & g t ; & l t ; / k e y & g t ; & l t ; v a l u e & g t ; & l t ; i n t & g t ; 3 3 5 & l t ; / i n t & g t ; & l t ; / v a l u e & g t ; & l t ; / i t e m & g t ; & l t ; i t e m & g t ; & l t ; k e y & g t ; & l t ; s t r i n g & g t ; P a r e n t A c c o u n t I d . I d & l t ; / s t r i n g & g t ; & l t ; / k e y & g t ; & l t ; v a l u e & g t ; & l t ; i n t & g t ; 1 5 5 & l t ; / i n t & g t ; & l t ; / v a l u e & g t ; & l t ; / i t e m & g t ; & l t ; i t e m & g t ; & l t ; k e y & g t ; & l t ; s t r i n g & g t ; P a r e n t A c c o u n t I d . N a m e & l t ; / s t r i n g & g t ; & l t ; / k e y & g t ; & l t ; v a l u e & g t ; & l t ; i n t & g t ; 1 8 0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1 3 8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1 4 4 & l t ; / i n t & g t ; & l t ; / v a l u e & g t ; & l t ; / i t e m & g t ; & l t ; i t e m & g t ; & l t ; k e y & g t ; & l t ; s t r i n g & g t ; 1I0O!:84:0& l t ; / s t r i n g & g t ; & l t ; / k e y & g t ; & l t ; v a l u e & g t ; & l t ; i n t & g t ; 2 0 8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1 6 4 & l t ; / i n t & g t ; & l t ; / v a l u e & g t ; & l t ; / i t e m & g t ; & l t ; i t e m & g t ; & l t ; k e y & g t ; & l t ; s t r i n g & g t ; w z _ p r o d u c t s a n d s e r v i c e s . V a l u e & l t ; / s t r i n g & g t ; & l t ; / k e y & g t ; & l t ; v a l u e & g t ; & l t ; i n t & g t ; 2 2 5 & l t ; / i n t & g t ; & l t ; / v a l u e & g t ; & l t ; / i t e m & g t ; & l t ; i t e m & g t ; & l t ; k e y & g t ; & l t ; s t r i n g & g t ; >=B@035=B& l t ; / s t r i n g & g t ; & l t ; / k e y & g t ; & l t ; v a l u e & g t ; & l t ; i n t & g t ; 1 4 9 & l t ; / i n t & g t ; & l t ; / v a l u e & g t ; & l t ; / i t e m & g t ; & l t ; i t e m & g t ; & l t ; k e y & g t ; & l t ; s t r i n g & g t ; >;8G5AB2>;0B5659& l t ; / s t r i n g & g t ; & l t ; / k e y & g t ; & l t ; v a l u e & g t ; & l t ; i n t & g t ; 1 8 8 & l t ; / i n t & g t ; & l t ; / v a l u e & g t ; & l t ; / i t e m & g t ; & l t ; i t e m & g t ; & l t ; k e y & g t ; & l t ; s t r i n g & g t ; @>4C:B& l t ; / s t r i n g & g t ; & l t ; / k e y & g t ; & l t ; v a l u e & g t ; & l t ; i n t & g t ; 1 8 8 & l t ; / i n t & g t ; & l t ; / v a l u e & g t ; & l t ; / i t e m & g t ; & l t ; i t e m & g t ; & l t ; k e y & g t ; & l t ; s t r i n g & g t ; >4& l t ; / s t r i n g & g t ; & l t ; / k e y & g t ; & l t ; v a l u e & g t ; & l t ; i n t & g t ; 1 8 8 & l t ; / i n t & g t ; & l t ; / v a l u e & g t ; & l t ; / i t e m & g t ; & l t ; i t e m & g t ; & l t ; k e y & g t ; & l t ; s t r i n g & g t ; <5AOF& l t ; / s t r i n g & g t ; & l t ; / k e y & g t ; & l t ; v a l u e & g t ; & l t ; i n t & g t ; 1 8 8 & l t ; / i n t & g t ; & l t ; / v a l u e & g t ; & l t ; / i t e m & g t ; & l t ; i t e m & g t ; & l t ; k e y & g t ; & l t ; s t r i n g & g t ; !C<<01>@>B& l t ; / s t r i n g & g t ; & l t ; / k e y & g t ; & l t ; v a l u e & g t ; & l t ; i n t & g t ; 1 4 6 & l t ; / i n t & g t ; & l t ; / v a l u e & g t ; & l t ; / i t e m & g t ; & l t ; i t e m & g t ; & l t ; k e y & g t ; & l t ; s t r i n g & g t ; 1I0O!C<<0& l t ; / s t r i n g & g t ; & l t ; / k e y & g t ; & l t ; v a l u e & g t ; & l t ; i n t & g t ; 1 5 4 & l t ; / i n t & g t ; & l t ; / v a l u e & g t ; & l t ; / i t e m & g t ; & l t ; i t e m & g t ; & l t ; k e y & g t ; & l t ; s t r i n g & g t ; !B0BCA& l t ; / s t r i n g & g t ; & l t ; / k e y & g t ; & l t ; v a l u e & g t ; & l t ; i n t & g t ; 1 8 8 & l t ; / i n t & g t ; & l t ; / v a l u e & g t ; & l t ; / i t e m & g t ; & l t ; i t e m & g t ; & l t ; k e y & g t ; & l t ; s t r i n g & g t ; !>AB>O=85& l t ; / s t r i n g & g t ; & l t ; / k e y & g t ; & l t ; v a l u e & g t ; & l t ; i n t & g t ; 1 5 1 & l t ; / i n t & g t ; & l t ; / v a l u e & g t ; & l t ; / i t e m & g t ; & l t ; i t e m & g t ; & l t ; k e y & g t ; & l t ; s t r i n g & g t ; >;8G5AB2>E>4OI8EB;85=B00 & l t ; / s t r i n g & g t ; & l t ; / k e y & g t ; & l t ; v a l u e & g t ; & l t ; i n t & g t ; 3 2 8 & l t ; / i n t & g t ; & l t ; / v a l u e & g t ; & l t ; / i t e m & g t ; & l t ; i t e m & g t ; & l t ; k e y & g t ; & l t ; s t r i n g & g t ; >;8G5AB2>E>4OI8EB;85=B0& l t ; / s t r i n g & g t ; & l t ; / k e y & g t ; & l t ; v a l u e & g t ; & l t ; i n t & g t ; 1 8 8 & l t ; / i n t & g t ; & l t ; / v a l u e & g t ; & l t ; / i t e m & g t ; & l t ; i t e m & g t ; & l t ; k e y & g t ; & l t ; s t r i n g & g t ; !C<<0E>4OI8EB;85=B00 & l t ; / s t r i n g & g t ; & l t ; / k e y & g t ; & l t ; v a l u e & g t ; & l t ; i n t & g t ; 1 8 8 & l t ; / i n t & g t ; & l t ; / v a l u e & g t ; & l t ; / i t e m & g t ; & l t ; i t e m & g t ; & l t ; k e y & g t ; & l t ; s t r i n g & g t ; !C<<0E>4OI8EB;85=B0& l t ; / s t r i n g & g t ; & l t ; / k e y & g t ; & l t ; v a l u e & g t ; & l t ; i n t & g t ; 1 8 8 & l t ; / i n t & g t ; & l t ; / v a l u e & g t ; & l t ; / i t e m & g t ; & l t ; i t e m & g t ; & l t ; k e y & g t ; & l t ; s t r i n g & g t ; 5=5465@& l t ; / s t r i n g & g t ; & l t ; / k e y & g t ; & l t ; v a l u e & g t ; & l t ; i n t & g t ; 1 8 8 & l t ; / i n t & g t ; & l t ; / v a l u e & g t ; & l t ; / i t e m & g t ; & l t ; i t e m & g t ; & l t ; k e y & g t ; & l t ; s t r i n g & g t ; 0:C?>G=0O!B>8<>ABL& l t ; / s t r i n g & g t ; & l t ; / k e y & g t ; & l t ; v a l u e & g t ; & l t ; i n t & g t ; 1 7 6 & l t ; / i n t & g t ; & l t ; / v a l u e & g t ; & l t ; / i t e m & g t ; & l t ; i t e m & g t ; & l t ; k e y & g t ; & l t ; s t r i n g & g t ; !C<<00@68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0B07<5=5=8O& l t ; / s t r i n g & g t ; & l t ; / k e y & g t ; & l t ; v a l u e & g t ; & l t ; i n t & g t ; 4 & l t ; / i n t & g t ; & l t ; / v a l u e & g t ; & l t ; / i t e m & g t ; & l t ; i t e m & g t ; & l t ; k e y & g t ; & l t ; s t r i n g & g t ; C u s t o m e r I d . I d & l t ; / s t r i n g & g t ; & l t ; / k e y & g t ; & l t ; v a l u e & g t ; & l t ; i n t & g t ; 1 & l t ; / i n t & g t ; & l t ; / v a l u e & g t ; & l t ; / i t e m & g t ; & l t ; i t e m & g t ; & l t ; k e y & g t ; & l t ; s t r i n g & g t ; 5@>OB=>ABL& l t ; / s t r i n g & g t ; & l t ; / k e y & g t ; & l t ; v a l u e & g t ; & l t ; i n t & g t ; 9 & l t ; / i n t & g t ; & l t ; / v a l u e & g t ; & l t ; / i t e m & g t ; & l t ; i t e m & g t ; & l t ; k e y & g t ; & l t ; s t r i n g & g t ; 0B0!>740=8O& l t ; / s t r i n g & g t ; & l t ; / k e y & g t ; & l t ; v a l u e & g t ; & l t ; i n t & g t ; 0 & l t ; / i n t & g t ; & l t ; / v a l u e & g t ; & l t ; / i t e m & g t ; & l t ; i t e m & g t ; & l t ; k e y & g t ; & l t ; s t r i n g & g t ; O p p o r t u n i t y I d & l t ; / s t r i n g & g t ; & l t ; / k e y & g t ; & l t ; v a l u e & g t ; & l t ; i n t & g t ; 5 & l t ; / i n t & g t ; & l t ; / v a l u e & g t ; & l t ; / i t e m & g t ; & l t ; i t e m & g t ; & l t ; k e y & g t ; & l t ; s t r i n g & g t ; A c c o u n t I d . I d & l t ; / s t r i n g & g t ; & l t ; / k e y & g t ; & l t ; v a l u e & g t ; & l t ; i n t & g t ; 6 & l t ; / i n t & g t ; & l t ; / v a l u e & g t ; & l t ; / i t e m & g t ; & l t ; i t e m & g t ; & l t ; k e y & g t ; & l t ; s t r i n g & g t ; A c c o u n t I d . N a m e & l t ; / s t r i n g & g t ; & l t ; / k e y & g t ; & l t ; v a l u e & g t ; & l t ; i n t & g t ; 7 & l t ; / i n t & g t ; & l t ; / v a l u e & g t ; & l t ; / i t e m & g t ; & l t ; i t e m & g t ; & l t ; k e y & g t ; & l t ; s t r i n g & g t ; B u d g e t A m o u n t . V a l u e & l t ; / s t r i n g & g t ; & l t ; / k e y & g t ; & l t ; v a l u e & g t ; & l t ; i n t & g t ; 8 & l t ; / i n t & g t ; & l t ; / v a l u e & g t ; & l t ; / i t e m & g t ; & l t ; i t e m & g t ; & l t ; k e y & g t ; & l t ; s t r i n g & g t ; ;0=>20O0B0025@H5=8O& l t ; / s t r i n g & g t ; & l t ; / k e y & g t ; & l t ; v a l u e & g t ; & l t ; i n t & g t ; 1 0 & l t ; / i n t & g t ; & l t ; / v a l u e & g t ; & l t ; / i t e m & g t ; & l t ; i t e m & g t ; & l t ; k e y & g t ; & l t ; s t r i n g & g t ; ?8A0=85& l t ; / s t r i n g & g t ; & l t ; / k e y & g t ; & l t ; v a l u e & g t ; & l t ; i n t & g t ; 1 2 & l t ; / i n t & g t ; & l t ; / v a l u e & g t ; & l t ; / i t e m & g t ; & l t ; i t e m & g t ; & l t ; k e y & g t ; & l t ; s t r i n g & g t ; I s R e v e n u e S y s t e m C a l c u l a t e d & l t ; / s t r i n g & g t ; & l t ; / k e y & g t ; & l t ; v a l u e & g t ; & l t ; i n t & g t ; 1 1 & l t ; / i n t & g t ; & l t ; / v a l u e & g t ; & l t ; / i t e m & g t ; & l t ; i t e m & g t ; & l t ; k e y & g t ; & l t ; s t r i n g & g t ; B25BAB25==K9& l t ; / s t r i n g & g t ; & l t ; / k e y & g t ; & l t ; v a l u e & g t ; & l t ; i n t & g t ; 1 7 & l t ; / i n t & g t ; & l t ; / v a l u e & g t ; & l t ; / i t e m & g t ; & l t ; i t e m & g t ; & l t ; k e y & g t ; & l t ; s t r i n g & g t ; n e w _ c l d a t e & l t ; / s t r i n g & g t ; & l t ; / k e y & g t ; & l t ; v a l u e & g t ; & l t ; i n t & g t ; 1 3 & l t ; / i n t & g t ; & l t ; / v a l u e & g t ; & l t ; / i t e m & g t ; & l t ; i t e m & g t ; & l t ; k e y & g t ; & l t ; s t r i n g & g t ; n e w _ s o s t v z d . V a l u e & l t ; / s t r i n g & g t ; & l t ; / k e y & g t ; & l t ; v a l u e & g t ; & l t ; i n t & g t ; 1 4 & l t ; / i n t & g t ; & l t ; / v a l u e & g t ; & l t ; / i t e m & g t ; & l t ; i t e m & g t ; & l t ; k e y & g t ; & l t ; s t r i n g & g t ; O w n e r I d . I d & l t ; / s t r i n g & g t ; & l t ; / k e y & g t ; & l t ; v a l u e & g t ; & l t ; i n t & g t ; 1 6 & l t ; / i n t & g t ; & l t ; / v a l u e & g t ; & l t ; / i t e m & g t ; & l t ; i t e m & g t ; & l t ; k e y & g t ; & l t ; s t r i n g & g t ; P a r e n t A c c o u n t I d . I d & l t ; / s t r i n g & g t ; & l t ; / k e y & g t ; & l t ; v a l u e & g t ; & l t ; i n t & g t ; 1 8 & l t ; / i n t & g t ; & l t ; / v a l u e & g t ; & l t ; / i t e m & g t ; & l t ; i t e m & g t ; & l t ; k e y & g t ; & l t ; s t r i n g & g t ; P a r e n t A c c o u n t I d . N a m e & l t ; / s t r i n g & g t ; & l t ; / k e y & g t ; & l t ; v a l u e & g t ; & l t ; i n t & g t ; 1 9 & l t ; / i n t & g t ; & l t ; / v a l u e & g t ; & l t ; / i t e m & g t ; & l t ; i t e m & g t ; & l t ; k e y & g t ; & l t ; s t r i n g & g t ; S t a t e C o d e . V a l u e & l t ; / s t r i n g & g t ; & l t ; / k e y & g t ; & l t ; v a l u e & g t ; & l t ; i n t & g t ; 2 0 & l t ; / i n t & g t ; & l t ; / v a l u e & g t ; & l t ; / i t e m & g t ; & l t ; i t e m & g t ; & l t ; k e y & g t ; & l t ; s t r i n g & g t ; S t a t u s C o d e . V a l u e & l t ; / s t r i n g & g t ; & l t ; / k e y & g t ; & l t ; v a l u e & g t ; & l t ; i n t & g t ; 2 1 & l t ; / i n t & g t ; & l t ; / v a l u e & g t ; & l t ; / i t e m & g t ; & l t ; i t e m & g t ; & l t ; k e y & g t ; & l t ; s t r i n g & g t ; 1I0O!:84:0& l t ; / s t r i n g & g t ; & l t ; / k e y & g t ; & l t ; v a l u e & g t ; & l t ; i n t & g t ; 2 3 & l t ; / i n t & g t ; & l t ; / v a l u e & g t ; & l t ; / i t e m & g t ; & l t ; i t e m & g t ; & l t ; k e y & g t ; & l t ; s t r i n g & g t ; w z _ c u s t o m e r o r d e r i d & l t ; / s t r i n g & g t ; & l t ; / k e y & g t ; & l t ; v a l u e & g t ; & l t ; i n t & g t ; 2 4 & l t ; / i n t & g t ; & l t ; / v a l u e & g t ; & l t ; / i t e m & g t ; & l t ; i t e m & g t ; & l t ; k e y & g t ; & l t ; s t r i n g & g t ; w z _ p r o d u c t s a n d s e r v i c e s . V a l u e & l t ; / s t r i n g & g t ; & l t ; / k e y & g t ; & l t ; v a l u e & g t ; & l t ; i n t & g t ; 2 5 & l t ; / i n t & g t ; & l t ; / v a l u e & g t ; & l t ; / i t e m & g t ; & l t ; i t e m & g t ; & l t ; k e y & g t ; & l t ; s t r i n g & g t ; >=B@035=B& l t ; / s t r i n g & g t ; & l t ; / k e y & g t ; & l t ; v a l u e & g t ; & l t ; i n t & g t ; 2 & l t ; / i n t & g t ; & l t ; / v a l u e & g t ; & l t ; / i t e m & g t ; & l t ; i t e m & g t ; & l t ; k e y & g t ; & l t ; s t r i n g & g t ; >;8G5AB2>;0B5659& l t ; / s t r i n g & g t ; & l t ; / k e y & g t ; & l t ; v a l u e & g t ; & l t ; i n t & g t ; 2 6 & l t ; / i n t & g t ; & l t ; / v a l u e & g t ; & l t ; / i t e m & g t ; & l t ; i t e m & g t ; & l t ; k e y & g t ; & l t ; s t r i n g & g t ; @>4C:B& l t ; / s t r i n g & g t ; & l t ; / k e y & g t ; & l t ; v a l u e & g t ; & l t ; i n t & g t ; 2 7 & l t ; / i n t & g t ; & l t ; / v a l u e & g t ; & l t ; / i t e m & g t ; & l t ; i t e m & g t ; & l t ; k e y & g t ; & l t ; s t r i n g & g t ; >4& l t ; / s t r i n g & g t ; & l t ; / k e y & g t ; & l t ; v a l u e & g t ; & l t ; i n t & g t ; 2 8 & l t ; / i n t & g t ; & l t ; / v a l u e & g t ; & l t ; / i t e m & g t ; & l t ; i t e m & g t ; & l t ; k e y & g t ; & l t ; s t r i n g & g t ; <5AOF& l t ; / s t r i n g & g t ; & l t ; / k e y & g t ; & l t ; v a l u e & g t ; & l t ; i n t & g t ; 2 9 & l t ; / i n t & g t ; & l t ; / v a l u e & g t ; & l t ; / i t e m & g t ; & l t ; i t e m & g t ; & l t ; k e y & g t ; & l t ; s t r i n g & g t ; !C<<01>@>B& l t ; / s t r i n g & g t ; & l t ; / k e y & g t ; & l t ; v a l u e & g t ; & l t ; i n t & g t ; 3 & l t ; / i n t & g t ; & l t ; / v a l u e & g t ; & l t ; / i t e m & g t ; & l t ; i t e m & g t ; & l t ; k e y & g t ; & l t ; s t r i n g & g t ; 1I0O!C<<0& l t ; / s t r i n g & g t ; & l t ; / k e y & g t ; & l t ; v a l u e & g t ; & l t ; i n t & g t ; 2 2 & l t ; / i n t & g t ; & l t ; / v a l u e & g t ; & l t ; / i t e m & g t ; & l t ; i t e m & g t ; & l t ; k e y & g t ; & l t ; s t r i n g & g t ; !B0BCA& l t ; / s t r i n g & g t ; & l t ; / k e y & g t ; & l t ; v a l u e & g t ; & l t ; i n t & g t ; 3 0 & l t ; / i n t & g t ; & l t ; / v a l u e & g t ; & l t ; / i t e m & g t ; & l t ; i t e m & g t ; & l t ; k e y & g t ; & l t ; s t r i n g & g t ; !>AB>O=85& l t ; / s t r i n g & g t ; & l t ; / k e y & g t ; & l t ; v a l u e & g t ; & l t ; i n t & g t ; 3 1 & l t ; / i n t & g t ; & l t ; / v a l u e & g t ; & l t ; / i t e m & g t ; & l t ; i t e m & g t ; & l t ; k e y & g t ; & l t ; s t r i n g & g t ; >;8G5AB2>E>4OI8EB;85=B00 & l t ; / s t r i n g & g t ; & l t ; / k e y & g t ; & l t ; v a l u e & g t ; & l t ; i n t & g t ; 3 2 & l t ; / i n t & g t ; & l t ; / v a l u e & g t ; & l t ; / i t e m & g t ; & l t ; i t e m & g t ; & l t ; k e y & g t ; & l t ; s t r i n g & g t ; >;8G5AB2>E>4OI8EB;85=B0& l t ; / s t r i n g & g t ; & l t ; / k e y & g t ; & l t ; v a l u e & g t ; & l t ; i n t & g t ; 3 3 & l t ; / i n t & g t ; & l t ; / v a l u e & g t ; & l t ; / i t e m & g t ; & l t ; i t e m & g t ; & l t ; k e y & g t ; & l t ; s t r i n g & g t ; !C<<0E>4OI8EB;85=B00 & l t ; / s t r i n g & g t ; & l t ; / k e y & g t ; & l t ; v a l u e & g t ; & l t ; i n t & g t ; 3 4 & l t ; / i n t & g t ; & l t ; / v a l u e & g t ; & l t ; / i t e m & g t ; & l t ; i t e m & g t ; & l t ; k e y & g t ; & l t ; s t r i n g & g t ; !C<<0E>4OI8EB;85=B0& l t ; / s t r i n g & g t ; & l t ; / k e y & g t ; & l t ; v a l u e & g t ; & l t ; i n t & g t ; 3 5 & l t ; / i n t & g t ; & l t ; / v a l u e & g t ; & l t ; / i t e m & g t ; & l t ; i t e m & g t ; & l t ; k e y & g t ; & l t ; s t r i n g & g t ; 5=5465@& l t ; / s t r i n g & g t ; & l t ; / k e y & g t ; & l t ; v a l u e & g t ; & l t ; i n t & g t ; 3 6 & l t ; / i n t & g t ; & l t ; / v a l u e & g t ; & l t ; / i t e m & g t ; & l t ; i t e m & g t ; & l t ; k e y & g t ; & l t ; s t r i n g & g t ; 0:C?>G=0O!B>8<>ABL& l t ; / s t r i n g & g t ; & l t ; / k e y & g t ; & l t ; v a l u e & g t ; & l t ; i n t & g t ; 3 7 & l t ; / i n t & g t ; & l t ; / v a l u e & g t ; & l t ; / i t e m & g t ; & l t ; i t e m & g t ; & l t ; k e y & g t ; & l t ; s t r i n g & g t ; !C<<00@68& l t ; / s t r i n g & g t ; & l t ; / k e y & g t ; & l t ; v a l u e & g t ; & l t ; i n t & g t ; 1 5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>;8G5AB2>;0B5659& l t ; / s t r i n g & g t ; & l t ; / k e y & g t ; & l t ; v a l u e & g t ; & l t ; F i l t e r E x p r e s s i o n 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O p p o r t u n i t y I d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>;8G5AB2>;0B5659& l t ; / s t r i n g & g t ; & l t ; / k e y & g t ; & l t ; v a l u e & g t ; & l t ; S e l e c t i o n F i l t e r 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O p p o r t u n i t y I d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>;8G5AB2>;0B5659& l t ; / s t r i n g & g t ; & l t ; / k e y & g t ; & l t ; v a l u e & g t ; & l t ; C o m m a n d P a r a m e t e r s   / & g t ; & l t ; / v a l u e & g t ; & l t ; / i t e m & g t ; & l t ; i t e m & g t ; & l t ; k e y & g t ; & l t ; s t r i n g & g t ; O p p o r t u n i t y I d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62.xml>��< ? x m l   v e r s i o n = " 1 . 0 "   e n c o d i n g = " U T F - 1 6 " ? > < G e m i n i   x m l n s = " h t t p : / / g e m i n i / p i v o t c u s t o m i z a t i o n / T a b l e X M L _ P a y S e t _ p l a i n g i n D a t e _ U T C _ 5 4 7 e 0 3 8 d - f a a a - 4 d a 7 - b f 0 2 - 9 e b 4 d 0 2 6 3 4 d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w z _ p a y m e n t I d & l t ; / s t r i n g & g t ; & l t ; / k e y & g t ; & l t ; v a l u e & g t ; & l t ; i n t & g t ; 1 0 1 & l t ; / i n t & g t ; & l t ; / v a l u e & g t ; & l t ; / i t e m & g t ; & l t ; i t e m & g t ; & l t ; k e y & g t ; & l t ; s t r i n g & g t ; w z _ p l a n i n g d a t a & l t ; / s t r i n g & g t ; & l t ; / k e y & g t ; & l t ; v a l u e & g t ; & l t ; i n t & g t ; 1 0 5 & l t ; / i n t & g t ; & l t ; / v a l u e & g t ; & l t ; / i t e m & g t ; & l t ; i t e m & g t ; & l t ; k e y & g t ; & l t ; s t r i n g & g t ; w z _ p l a n i n g d a t e _ U T C & l t ; / s t r i n g & g t ; & l t ; / k e y & g t ; & l t ; v a l u e & g t ; & l t ; i n t & g t ; 1 3 1 & l t ; / i n t & g t ; & l t ; / v a l u e & g t ; & l t ; / i t e m & g t ; & l t ; / C o l u m n W i d t h s & g t ; & l t ; C o l u m n D i s p l a y I n d e x & g t ; & l t ; i t e m & g t ; & l t ; k e y & g t ; & l t ; s t r i n g & g t ; w z _ p a y m e n t I d & l t ; / s t r i n g & g t ; & l t ; / k e y & g t ; & l t ; v a l u e & g t ; & l t ; i n t & g t ; 0 & l t ; / i n t & g t ; & l t ; / v a l u e & g t ; & l t ; / i t e m & g t ; & l t ; i t e m & g t ; & l t ; k e y & g t ; & l t ; s t r i n g & g t ; w z _ p l a n i n g d a t a & l t ; / s t r i n g & g t ; & l t ; / k e y & g t ; & l t ; v a l u e & g t ; & l t ; i n t & g t ; 1 & l t ; / i n t & g t ; & l t ; / v a l u e & g t ; & l t ; / i t e m & g t ; & l t ; i t e m & g t ; & l t ; k e y & g t ; & l t ; s t r i n g & g t ; w z _ p l a n i n g d a t e _ U T C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3.xml>��< ? x m l   v e r s i o n = " 1 . 0 "   e n c o d i n g = " U T F - 1 6 " ? > < G e m i n i   x m l n s = " h t t p : / / g e m i n i / p i v o t c u s t o m i z a t i o n / 1 d 6 1 c 8 6 d - 6 5 a 1 - 4 2 4 a - 8 2 9 9 - 4 7 e 4 4 c 4 7 b 4 c 1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 !45;:8  157  2E>4OI8E  ?;0B5659< / S l i c e r S h e e t N a m e > < S A H o s t H a s h > 1 2 2 2 3 1 9 2 2 < / S A H o s t H a s h > < G e m i n i F i e l d L i s t V i s i b l e > T r u e < / G e m i n i F i e l d L i s t V i s i b l e > < / S e t t i n g s > ] ] > < / C u s t o m C o n t e n t > < / G e m i n i > 
</file>

<file path=customXml/item64.xml>��< ? x m l   v e r s i o n = " 1 . 0 "   e n c o d i n g = " U T F - 1 6 " ? > < G e m i n i   x m l n s = " h t t p : / / g e m i n i / p i v o t c u s t o m i z a t i o n / C l i e n t W i n d o w X M L " > < C u s t o m C o n t e n t > a c t i v i t y s t a t e s 9 - 2 1 d f 4 a 7 b - f 7 e 4 - 4 d 0 7 - b d c 6 - 2 0 6 7 6 a c 3 c 9 6 e < / C u s t o m C o n t e n t > < / G e m i n i > 
</file>

<file path=customXml/item6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13765ec-f324-441c-9e59-d2e365df2ea5">
      <UserInfo>
        <DisplayName/>
        <AccountId xsi:nil="true"/>
        <AccountType/>
      </UserInfo>
    </SharedWithUsers>
  </documentManagement>
</p:properties>
</file>

<file path=customXml/item66.xml>��< ? x m l   v e r s i o n = " 1 . 0 "   e n c o d i n g = " U T F - 1 6 " ? > < G e m i n i   x m l n s = " h t t p : / / g e m i n i / p i v o t c u s t o m i z a t i o n / 3 9 2 0 f 3 9 5 - e e e 1 - 4 a f 6 - b d b 6 - 8 3 f d d a b 2 8 b 7 f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 59AB28O  A  >@30=870F859< / S l i c e r S h e e t N a m e > < S A H o s t H a s h > 1 4 4 7 5 0 8 3 3 8 < / S A H o s t H a s h > < G e m i n i F i e l d L i s t V i s i b l e > T r u e < / G e m i n i F i e l d L i s t V i s i b l e > < / S e t t i n g s > ] ] > < / C u s t o m C o n t e n t > < / G e m i n i > 
</file>

<file path=customXml/item67.xml>��< ? x m l   v e r s i o n = " 1 . 0 "   e n c o d i n g = " U T F - 1 6 " ? > < G e m i n i   x m l n s = " h t t p : / / g e m i n i / p i v o t c u s t o m i z a t i o n / T a b l e X M L _ AG5B0- 5 1 8 5 9 8 b 8 - d 9 1 1 - 4 f 7 d - 9 0 b e - f 6 3 5 c d 6 1 7 b b a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0B0& l t ; / s t r i n g & g t ; & l t ; / k e y & g t ; & l t ; v a l u e & g t ; & l t ; i n t & g t ; 1 3 2 & l t ; / i n t & g t ; & l t ; / v a l u e & g t ; & l t ; / i t e m & g t ; & l t ; i t e m & g t ; & l t ; k e y & g t ; & l t ; s t r i n g & g t ; o r g i d & l t ; / s t r i n g & g t ; & l t ; / k e y & g t ; & l t ; v a l u e & g t ; & l t ; i n t & g t ; 1 1 8 & l t ; / i n t & g t ; & l t ; / v a l u e & g t ; & l t ; / i t e m & g t ; & l t ; i t e m & g t ; & l t ; k e y & g t ; & l t ; s t r i n g & g t ; @30=870F8O& l t ; / s t r i n g & g t ; & l t ; / k e y & g t ; & l t ; v a l u e & g t ; & l t ; i n t & g t ; 1 1 8 & l t ; / i n t & g t ; & l t ; / v a l u e & g t ; & l t ; / i t e m & g t ; & l t ; i t e m & g t ; & l t ; k e y & g t ; & l t ; s t r i n g & g t ; !C<<0& l t ; / s t r i n g & g t ; & l t ; / k e y & g t ; & l t ; v a l u e & g t ; & l t ; i n t & g t ; 7 8 & l t ; / i n t & g t ; & l t ; / v a l u e & g t ; & l t ; / i t e m & g t ; & l t ; i t e m & g t ; & l t ; k e y & g t ; & l t ; s t r i n g & g t ;  0AG5B=K9!G5B& l t ; / s t r i n g & g t ; & l t ; / k e y & g t ; & l t ; v a l u e & g t ; & l t ; i n t & g t ; 1 3 3 & l t ; / i n t & g t ; & l t ; / v a l u e & g t ; & l t ; / i t e m & g t ; & l t ; / C o l u m n W i d t h s & g t ; & l t ; C o l u m n D i s p l a y I n d e x & g t ; & l t ; i t e m & g t ; & l t ; k e y & g t ; & l t ; s t r i n g & g t ; 0B0& l t ; / s t r i n g & g t ; & l t ; / k e y & g t ; & l t ; v a l u e & g t ; & l t ; i n t & g t ; 0 & l t ; / i n t & g t ; & l t ; / v a l u e & g t ; & l t ; / i t e m & g t ; & l t ; i t e m & g t ; & l t ; k e y & g t ; & l t ; s t r i n g & g t ; o r g i d & l t ; / s t r i n g & g t ; & l t ; / k e y & g t ; & l t ; v a l u e & g t ; & l t ; i n t & g t ; 1 & l t ; / i n t & g t ; & l t ; / v a l u e & g t ; & l t ; / i t e m & g t ; & l t ; i t e m & g t ; & l t ; k e y & g t ; & l t ; s t r i n g & g t ; @30=870F8O& l t ; / s t r i n g & g t ; & l t ; / k e y & g t ; & l t ; v a l u e & g t ; & l t ; i n t & g t ; 2 & l t ; / i n t & g t ; & l t ; / v a l u e & g t ; & l t ; / i t e m & g t ; & l t ; i t e m & g t ; & l t ; k e y & g t ; & l t ; s t r i n g & g t ; !C<<0& l t ; / s t r i n g & g t ; & l t ; / k e y & g t ; & l t ; v a l u e & g t ; & l t ; i n t & g t ; 3 & l t ; / i n t & g t ; & l t ; / v a l u e & g t ; & l t ; / i t e m & g t ; & l t ; i t e m & g t ; & l t ; k e y & g t ; & l t ; s t r i n g & g t ;  0AG5B=K9!G5B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o r g i d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o r g i d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o r g i d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68.xml>��< ? x m l   v e r s i o n = " 1 . 0 "   e n c o d i n g = " U T F - 1 6 " ? > < G e m i n i   x m l n s = " h t t p : / / g e m i n i / p i v o t c u s t o m i z a t i o n / 3 7 c 5 c 6 5 3 - d 8 8 1 - 4 f 1 f - b 6 0 4 - 2 2 6 3 1 4 6 9 1 3 8 0 " > < C u s t o m C o n t e n t > < ! [ C D A T A [ < ? x m l   v e r s i o n = " 1 . 0 "   e n c o d i n g = " u t f - 1 6 " ? > < S e t t i n g s > < C a l c u l a t e d F i e l d s > < i t e m > < M e a s u r e N a m e > !C<< 0AE>645=85;0B5659!0:C?< / M e a s u r e N a m e > < D i s p l a y N a m e > !C<< 0AE>645=85;0B5659!0:C?< / D i s p l a y N a m e > < V i s i b l e > T r u e < / V i s i b l e > < / i t e m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 T r u e 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 !45;:8  157  8AE>4OI8E  ?;0B5659< / S l i c e r S h e e t N a m e > < S A H o s t H a s h > 1 2 9 7 7 3 4 0 2 1 < / S A H o s t H a s h > < G e m i n i F i e l d L i s t V i s i b l e > T r u e < / G e m i n i F i e l d L i s t V i s i b l e > < / S e t t i n g s > ] ] > < / C u s t o m C o n t e n t > < / G e m i n i > 
</file>

<file path=customXml/item69.xml>��< ? x m l   v e r s i o n = " 1 . 0 "   e n c o d i n g = " U T F - 1 6 " ? > < G e m i n i   x m l n s = " h t t p : / / g e m i n i / p i v o t c u s t o m i z a t i o n / T a b l e X M L _ "01;8F01 7 - d 0 7 3 e 3 8 5 - 9 1 7 7 - 4 f c 2 - 9 7 a 1 - c e 5 7 a 1 b a 4 2 6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 N a m e < / s t r i n g > < / k e y > < v a l u e > < i n t > 7 3 < / i n t > < / v a l u e > < / i t e m > < i t e m > < k e y > < s t r i n g > ><?0=8O< / s t r i n g > < / k e y > < v a l u e > < i n t > 1 0 0 < / i n t > < / v a l u e > < / i t e m > < / C o l u m n W i d t h s > < C o l u m n D i s p l a y I n d e x > < i t e m > < k e y > < s t r i n g > N a m e < / s t r i n g > < / k e y > < v a l u e > < i n t > 0 < / i n t > < / v a l u e > < / i t e m > < i t e m > < k e y > < s t r i n g > ><?0=8O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5=5465@K- 7 1 5 9 9 2 b 7 - 5 f 5 1 - 4 3 7 8 - a 7 9 8 - 6 7 2 6 a 3 2 5 d 7 6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5=5465@& l t ; / s t r i n g & g t ; & l t ; / k e y & g t ; & l t ; v a l u e & g t ; & l t ; i n t & g t ; 1 0 6 & l t ; / i n t & g t ; & l t ; / v a l u e & g t ; & l t ; / i t e m & g t ; & l t ; i t e m & g t ; & l t ; k e y & g t ; & l t ; s t r i n g & g t ; && l t ; / s t r i n g & g t ; & l t ; / k e y & g t ; & l t ; v a l u e & g t ; & l t ; i n t & g t ; 5 6 & l t ; / i n t & g t ; & l t ; / v a l u e & g t ; & l t ; / i t e m & g t ; & l t ; i t e m & g t ; & l t ; k e y & g t ; & l t ; s t r i n g & g t ; >4@0745;5=85& l t ; / s t r i n g & g t ; & l t ; / k e y & g t ; & l t ; v a l u e & g t ; & l t ; i n t & g t ; 1 3 8 & l t ; / i n t & g t ; & l t ; / v a l u e & g t ; & l t ; / i t e m & g t ; & l t ; / C o l u m n W i d t h s & g t ; & l t ; C o l u m n D i s p l a y I n d e x & g t ; & l t ; i t e m & g t ; & l t ; k e y & g t ; & l t ; s t r i n g & g t ; 5=5465@& l t ; / s t r i n g & g t ; & l t ; / k e y & g t ; & l t ; v a l u e & g t ; & l t ; i n t & g t ; 0 & l t ; / i n t & g t ; & l t ; / v a l u e & g t ; & l t ; / i t e m & g t ; & l t ; i t e m & g t ; & l t ; k e y & g t ; & l t ; s t r i n g & g t ; && l t ; / s t r i n g & g t ; & l t ; / k e y & g t ; & l t ; v a l u e & g t ; & l t ; i n t & g t ; 1 & l t ; / i n t & g t ; & l t ; / v a l u e & g t ; & l t ; / i t e m & g t ; & l t ; i t e m & g t ; & l t ; k e y & g t ; & l t ; s t r i n g & g t ; >4@0745;5=85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0.xml>��< ? x m l   v e r s i o n = " 1 . 0 "   e n c o d i n g = " U T F - 1 6 " ? > < G e m i n i   x m l n s = " h t t p : / / g e m i n i / p i v o t c u s t o m i z a t i o n / 5 d 6 0 d 3 8 b - 6 2 a 1 - 4 0 3 a - 9 c 0 9 - 6 5 c 5 5 7 1 2 9 8 7 c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 8AB3 < / S l i c e r S h e e t N a m e > < S A H o s t H a s h > 6 8 4 5 6 6 8 2 < / S A H o s t H a s h > < G e m i n i F i e l d L i s t V i s i b l e > T r u e < / G e m i n i F i e l d L i s t V i s i b l e > < / S e t t i n g s > ] ] > < / C u s t o m C o n t e n t > < / G e m i n i > 
</file>

<file path=customXml/item71.xml>��< ? x m l   v e r s i o n = " 1 . 0 "   e n c o d i n g = " U T F - 1 6 " ? > < G e m i n i   x m l n s = " h t t p : / / g e m i n i / p i v o t c u s t o m i z a t i o n / T a b l e X M L _ "01;8F05 - 6 d 7 4 0 b 7 3 - e 7 1 3 - 4 6 7 b - b 6 8 f - 3 c e 6 7 1 3 a c f 8 9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i d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i d & l t ; / s t r i n g & g t ; & l t ; / k e y & g t ; & l t ; v a l u e & g t ; & l t ; i n t & g t ; 2 9 7 & l t ; / i n t & g t ; & l t ; / v a l u e & g t ; & l t ; / i t e m & g t ; & l t ; i t e m & g t ; & l t ; k e y & g t ; & l t ; s t r i n g & g t ; i d & l t ; / s t r i n g & g t ; & l t ; / k e y & g t ; & l t ; v a l u e & g t ; & l t ; i n t & g t ; 5 1 & l t ; / i n t & g t ; & l t ; / v a l u e & g t ; & l t ; / i t e m & g t ; & l t ; i t e m & g t ; & l t ; k e y & g t ; & l t ; s t r i n g & g t ; N a m e & l t ; / s t r i n g & g t ; & l t ; / k e y & g t ; & l t ; v a l u e & g t ; & l t ; i n t & g t ; 2 5 1 & l t ; / i n t & g t ; & l t ; / v a l u e & g t ; & l t ; / i t e m & g t ; & l t ; i t e m & g t ; & l t ; k e y & g t ; & l t ; s t r i n g & g t ; i d n u m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f u l l i d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i t e m & g t ; & l t ; k e y & g t ; & l t ; s t r i n g & g t ; N a m e & l t ; / s t r i n g & g t ; & l t ; / k e y & g t ; & l t ; v a l u e & g t ; & l t ; i n t & g t ; 2 & l t ; / i n t & g t ; & l t ; / v a l u e & g t ; & l t ; / i t e m & g t ; & l t ; i t e m & g t ; & l t ; k e y & g t ; & l t ; s t r i n g & g t ; i d n u m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4 7 ] ] > < / C u s t o m C o n t e n t > < / G e m i n i > 
</file>

<file path=customXml/item7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4.xml>��< ? x m l   v e r s i o n = " 1 . 0 "   e n c o d i n g = " U T F - 1 6 " ? > < G e m i n i   x m l n s = " h t t p : / / g e m i n i / p i v o t c u s t o m i z a t i o n / 4 a b c 7 6 8 e - c e c e - 4 9 c 7 - 9 a 8 5 - b d 9 8 f 4 b a d 1 a c " > < C u s t o m C o n t e n t > < ! [ C D A T A [ < ? x m l   v e r s i o n = " 1 . 0 "   e n c o d i n g = " u t f - 1 6 " ? > < S e t t i n g s > < C a l c u l a t e d F i e l d s > < i t e m > < M e a s u r e N a m e > !C<< 0AE>645=85;0B5659!1>@>B><< / M e a s u r e N a m e > < D i s p l a y N a m e > !C<< 0AE>645=85;0B5659!1>@>B><< / D i s p l a y N a m e > < V i s i b l e > F a l s e < / V i s i b l e > < / i t e m > < i t e m > < M e a s u r e N a m e > %  0AE>645=85;0B5659!1>@>B< / M e a s u r e N a m e > < D i s p l a y N a m e > %  0AE>645=85;0B5659!1>@>B< / D i s p l a y N a m e > < V i s i b l e > F a l s e < / V i s i b l e > < / i t e m > < i t e m > < M e a s u r e N a m e > !C<< 0AE>645=85;0B5659!0:C?< / M e a s u r e N a m e > < D i s p l a y N a m e > !C<< 0AE>645=85;0B5659!0:C?< / D i s p l a y N a m e > < V i s i b l e > F a l s e < / V i s i b l e > < / i t e m > < i t e m > < M e a s u r e N a m e > %  0AE>645=85;0B5659!0:C?< / M e a s u r e N a m e > < D i s p l a y N a m e > %  0AE>645=85;0B5659!0:C?< / D i s p l a y N a m e > < V i s i b l e > F a l s e < / V i s i b l e > < / i t e m > < i t e m > < M e a s u r e N a m e > B>3>3 < / M e a s u r e N a m e > < D i s p l a y N a m e > B>3>3 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 BG5B< / S l i c e r S h e e t N a m e > < S A H o s t H a s h > 1 2 8 6 1 4 6 3 2 3 < / S A H o s t H a s h > < G e m i n i F i e l d L i s t V i s i b l e > T r u e < / G e m i n i F i e l d L i s t V i s i b l e > < / S e t t i n g s > ] ] > < / C u s t o m C o n t e n t > < / G e m i n i > 
</file>

<file path=customXml/item75.xml>��< ? x m l   v e r s i o n = " 1 . 0 "   e n c o d i n g = " U T F - 1 6 " ? > < G e m i n i   x m l n s = " h t t p : / / g e m i n i / p i v o t c u s t o m i z a t i o n / T a b l e X M L _ "01;8F06 - 1 8 b a e 3 2 2 - 5 9 f e - 4 a 4 f - 9 0 a c - 3 0 f 6 b 2 5 6 e f 0 5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i d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u l l i d & l t ; / s t r i n g & g t ; & l t ; / k e y & g t ; & l t ; v a l u e & g t ; & l t ; i n t & g t ; 6 9 & l t ; / i n t & g t ; & l t ; / v a l u e & g t ; & l t ; / i t e m & g t ; & l t ; i t e m & g t ; & l t ; k e y & g t ; & l t ; s t r i n g & g t ; i d & l t ; / s t r i n g & g t ; & l t ; / k e y & g t ; & l t ; v a l u e & g t ; & l t ; i n t & g t ; 4 8 & l t ; / i n t & g t ; & l t ; / v a l u e & g t ; & l t ; / i t e m & g t ; & l t ; i t e m & g t ; & l t ; k e y & g t ; & l t ; s t r i n g & g t ; N a m e & l t ; / s t r i n g & g t ; & l t ; / k e y & g t ; & l t ; v a l u e & g t ; & l t ; i n t & g t ; 7 3 & l t ; / i n t & g t ; & l t ; / v a l u e & g t ; & l t ; / i t e m & g t ; & l t ; i t e m & g t ; & l t ; k e y & g t ; & l t ; s t r i n g & g t ; i d n u m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f u l l i d & l t ; / s t r i n g & g t ; & l t ; / k e y & g t ; & l t ; v a l u e & g t ; & l t ; i n t & g t ; 0 & l t ; / i n t & g t ; & l t ; / v a l u e & g t ; & l t ; / i t e m & g t ; & l t ; i t e m & g t ; & l t ; k e y & g t ; & l t ; s t r i n g & g t ; i d & l t ; / s t r i n g & g t ; & l t ; / k e y & g t ; & l t ; v a l u e & g t ; & l t ; i n t & g t ; 1 & l t ; / i n t & g t ; & l t ; / v a l u e & g t ; & l t ; / i t e m & g t ; & l t ; i t e m & g t ; & l t ; k e y & g t ; & l t ; s t r i n g & g t ; N a m e & l t ; / s t r i n g & g t ; & l t ; / k e y & g t ; & l t ; v a l u e & g t ; & l t ; i n t & g t ; 2 & l t ; / i n t & g t ; & l t ; / v a l u e & g t ; & l t ; / i t e m & g t ; & l t ; i t e m & g t ; & l t ; k e y & g t ; & l t ; s t r i n g & g t ; i d n u m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76.xml>��< ? x m l   v e r s i o n = " 1 . 0 "   e n c o d i n g = " U T F - 1 6 " ? > < G e m i n i   x m l n s = " h t t p : / / g e m i n i / p i v o t c u s t o m i z a t i o n / T a b l e X M L _ T D S h e e t _ c 2 f 6 f 8 b f - f 8 3 0 - 4 e d d - 9 6 9 d - 5 f 0 6 e c b e 1 a c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 x m l n s : x s d = " h t t p : / / w w w . w 3 . o r g / 2 0 0 1 / X M L S c h e m a " & g t ; & l t ; C o l u m n S u g g e s t e d T y p e & g t ; & l t ; i t e m & g t ; & l t ; k e y & g t ; & l t ; s t r i n g & g t ; >=5G=K9  >AB0B>:& l t ; / s t r i n g & g t ; & l t ; / k e y & g t ; & l t ; v a l u e & g t ; & l t ; s t r i n g & g t ; E m p t y & l t ; / s t r i n g & g t ; & l t ; / v a l u e & g t ; & l t ; / i t e m & g t ; & l t ; i t e m & g t ; & l t ; k e y & g t ; & l t ; s t r i n g & g t ; @30=870F8OI D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 / & g t ; & l t ; C o l u m n W i d t h s & g t ; & l t ; i t e m & g t ; & l t ; k e y & g t ; & l t ; s t r i n g & g t ; >  4=O<& l t ; / s t r i n g & g t ; & l t ; / k e y & g t ; & l t ; v a l u e & g t ; & l t ; i n t & g t ; 1 1 9 & l t ; / i n t & g t ; & l t ; / v a l u e & g t ; & l t ; / i t e m & g t ; & l t ; i t e m & g t ; & l t ; k e y & g t ; & l t ; s t r i n g & g t ; ><5@  AG5B0& l t ; / s t r i n g & g t ; & l t ; / k e y & g t ; & l t ; v a l u e & g t ; & l t ; i n t & g t ; 1 1 6 & l t ; / i n t & g t ; & l t ; / v a l u e & g t ; & l t ; / i t e m & g t ; & l t ; i t e m & g t ; & l t ; k e y & g t ; & l t ; s t r i n g & g t ; >4& l t ; / s t r i n g & g t ; & l t ; / k e y & g t ; & l t ; v a l u e & g t ; & l t ; i n t & g t ; 1 2 3 & l t ; / i n t & g t ; & l t ; / v a l u e & g t ; & l t ; / i t e m & g t ; & l t ; i t e m & g t ; & l t ; k e y & g t ; & l t ; s t r i n g & g t ; @30=870F8O& l t ; / s t r i n g & g t ; & l t ; / k e y & g t ; & l t ; v a l u e & g t ; & l t ; i n t & g t ; 1 1 8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1 5 2 & l t ; / i n t & g t ; & l t ; / v a l u e & g t ; & l t ; / i t e m & g t ; & l t ; i t e m & g t ; & l t ; k e y & g t ; & l t ; s t r i n g & g t ; @30=870F8OI D & l t ; / s t r i n g & g t ; & l t ; / k e y & g t ; & l t ; v a l u e & g t ; & l t ; i n t & g t ; 1 8 8 & l t ; / i n t & g t ; & l t ; / v a l u e & g t ; & l t ; / i t e m & g t ; & l t ; i t e m & g t ; & l t ; k e y & g t ; & l t ; s t r i n g & g t ; KG8A;O5<K9  AB>;15F2 & l t ; / s t r i n g & g t ; & l t ; / k e y & g t ; & l t ; v a l u e & g t ; & l t ; i n t & g t ; 1 8 8 & l t ; / i n t & g t ; & l t ; / v a l u e & g t ; & l t ; / i t e m & g t ; & l t ; i t e m & g t ; & l t ; k e y & g t ; & l t ; s t r i n g & g t ; I D & l t ; / s t r i n g & g t ; & l t ; / k e y & g t ; & l t ; v a l u e & g t ; & l t ; i n t & g t ; 2 7 1 & l t ; / i n t & g t ; & l t ; / v a l u e & g t ; & l t ; / i t e m & g t ; & l t ; / C o l u m n W i d t h s & g t ; & l t ; C o l u m n D i s p l a y I n d e x & g t ; & l t ; i t e m & g t ; & l t ; k e y & g t ; & l t ; s t r i n g & g t ; >  4=O<& l t ; / s t r i n g & g t ; & l t ; / k e y & g t ; & l t ; v a l u e & g t ; & l t ; i n t & g t ; 0 & l t ; / i n t & g t ; & l t ; / v a l u e & g t ; & l t ; / i t e m & g t ; & l t ; i t e m & g t ; & l t ; k e y & g t ; & l t ; s t r i n g & g t ; ><5@  AG5B0& l t ; / s t r i n g & g t ; & l t ; / k e y & g t ; & l t ; v a l u e & g t ; & l t ; i n t & g t ; 1 & l t ; / i n t & g t ; & l t ; / v a l u e & g t ; & l t ; / i t e m & g t ; & l t ; i t e m & g t ; & l t ; k e y & g t ; & l t ; s t r i n g & g t ; >4& l t ; / s t r i n g & g t ; & l t ; / k e y & g t ; & l t ; v a l u e & g t ; & l t ; i n t & g t ; 2 & l t ; / i n t & g t ; & l t ; / v a l u e & g t ; & l t ; / i t e m & g t ; & l t ; i t e m & g t ; & l t ; k e y & g t ; & l t ; s t r i n g & g t ; @30=870F8O& l t ; / s t r i n g & g t ; & l t ; / k e y & g t ; & l t ; v a l u e & g t ; & l t ; i n t & g t ; 3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4 & l t ; / i n t & g t ; & l t ; / v a l u e & g t ; & l t ; / i t e m & g t ; & l t ; i t e m & g t ; & l t ; k e y & g t ; & l t ; s t r i n g & g t ; @30=870F8OI D & l t ; / s t r i n g & g t ; & l t ; / k e y & g t ; & l t ; v a l u e & g t ; & l t ; i n t & g t ; 5 & l t ; / i n t & g t ; & l t ; / v a l u e & g t ; & l t ; / i t e m & g t ; & l t ; i t e m & g t ; & l t ; k e y & g t ; & l t ; s t r i n g & g t ; KG8A;O5<K9  AB>;15F2 & l t ; / s t r i n g & g t ; & l t ; / k e y & g t ; & l t ; v a l u e & g t ; & l t ; i n t & g t ; 7 & l t ; / i n t & g t ; & l t ; / v a l u e & g t ; & l t ; / i t e m & g t ; & l t ; i t e m & g t ; & l t ; k e y & g t ; & l t ; s t r i n g & g t ;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 / & g t ; & l t ; C o l u m n F i l t e r & g t ; & l t ; i t e m & g t ; & l t ; k e y & g t ; & l t ; s t r i n g & g t ; @30=870F8O& l t ; / s t r i n g & g t ; & l t ; / k e y & g t ; & l t ; v a l u e & g t ; & l t ; F i l t e r E x p r e s s i o n 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@30=870F8O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@30=870F8O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77.xml>��< ? x m l   v e r s i o n = " 1 . 0 "   e n c o d i n g = " U T F - 1 6 " ? > < G e m i n i   x m l n s = " h t t p : / / g e m i n i / p i v o t c u s t o m i z a t i o n / T a b l e X M L _ R S O r g _ 3 e 7 4 a 5 f 8 - b 7 0 5 - 4 c f 1 - b c b c - 2 6 5 d e 9 4 2 0 4 3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M a x V a l D a t e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 / & g t ; & l t ; C o l u m n W i d t h s & g t ; & l t ; i t e m & g t ; & l t ; k e y & g t ; & l t ; s t r i n g & g t ; ><5@  AG5B0& l t ; / s t r i n g & g t ; & l t ; / k e y & g t ; & l t ; v a l u e & g t ; & l t ; i n t & g t ; 1 6 0 & l t ; / i n t & g t ; & l t ; / v a l u e & g t ; & l t ; / i t e m & g t ; & l t ; i t e m & g t ; & l t ; k e y & g t ; & l t ; s t r i n g & g t ; >4& l t ; / s t r i n g & g t ; & l t ; / k e y & g t ; & l t ; v a l u e & g t ; & l t ; i n t & g t ; 8 8 & l t ; / i n t & g t ; & l t ; / v a l u e & g t ; & l t ; / i t e m & g t ; & l t ; i t e m & g t ; & l t ; k e y & g t ; & l t ; s t r i n g & g t ; @30=870F8O& l t ; / s t r i n g & g t ; & l t ; / k e y & g t ; & l t ; v a l u e & g t ; & l t ; i n t & g t ; 1 1 8 & l t ; / i n t & g t ; & l t ; / v a l u e & g t ; & l t ; / i t e m & g t ; & l t ; i t e m & g t ; & l t ; k e y & g t ; & l t ; s t r i n g & g t ; I D & l t ; / s t r i n g & g t ; & l t ; / k e y & g t ; & l t ; v a l u e & g t ; & l t ; i n t & g t ; 3 8 1 & l t ; / i n t & g t ; & l t ; / v a l u e & g t ; & l t ; / i t e m & g t ; & l t ; i t e m & g t ; & l t ; k e y & g t ; & l t ; s t r i n g & g t ; M a x V a l D a t e & l t ; / s t r i n g & g t ; & l t ; / k e y & g t ; & l t ; v a l u e & g t ; & l t ; i n t & g t ; 1 1 9 & l t ; / i n t & g t ; & l t ; / v a l u e & g t ; & l t ; / i t e m & g t ; & l t ; i t e m & g t ; & l t ; k e y & g t ; & l t ; s t r i n g & g t ; M a x V a l & l t ; / s t r i n g & g t ; & l t ; / k e y & g t ; & l t ; v a l u e & g t ; & l t ; i n t & g t ; 1 2 3 & l t ; / i n t & g t ; & l t ; / v a l u e & g t ; & l t ; / i t e m & g t ; & l t ; i t e m & g t ; & l t ; k e y & g t ; & l t ; s t r i n g & g t ; O r g I D & l t ; / s t r i n g & g t ; & l t ; / k e y & g t ; & l t ; v a l u e & g t ; & l t ; i n t & g t ; 1 8 8 & l t ; / i n t & g t ; & l t ; / v a l u e & g t ; & l t ; / i t e m & g t ; & l t ; / C o l u m n W i d t h s & g t ; & l t ; C o l u m n D i s p l a y I n d e x & g t ; & l t ; i t e m & g t ; & l t ; k e y & g t ; & l t ; s t r i n g & g t ; ><5@  AG5B0& l t ; / s t r i n g & g t ; & l t ; / k e y & g t ; & l t ; v a l u e & g t ; & l t ; i n t & g t ; 0 & l t ; / i n t & g t ; & l t ; / v a l u e & g t ; & l t ; / i t e m & g t ; & l t ; i t e m & g t ; & l t ; k e y & g t ; & l t ; s t r i n g & g t ; >4& l t ; / s t r i n g & g t ; & l t ; / k e y & g t ; & l t ; v a l u e & g t ; & l t ; i n t & g t ; 1 & l t ; / i n t & g t ; & l t ; / v a l u e & g t ; & l t ; / i t e m & g t ; & l t ; i t e m & g t ; & l t ; k e y & g t ; & l t ; s t r i n g & g t ; @30=870F8O& l t ; / s t r i n g & g t ; & l t ; / k e y & g t ; & l t ; v a l u e & g t ; & l t ; i n t & g t ; 2 & l t ; / i n t & g t ; & l t ; / v a l u e & g t ; & l t ; / i t e m & g t ; & l t ; i t e m & g t ; & l t ; k e y & g t ; & l t ; s t r i n g & g t ; I D & l t ; / s t r i n g & g t ; & l t ; / k e y & g t ; & l t ; v a l u e & g t ; & l t ; i n t & g t ; 3 & l t ; / i n t & g t ; & l t ; / v a l u e & g t ; & l t ; / i t e m & g t ; & l t ; i t e m & g t ; & l t ; k e y & g t ; & l t ; s t r i n g & g t ; M a x V a l D a t e & l t ; / s t r i n g & g t ; & l t ; / k e y & g t ; & l t ; v a l u e & g t ; & l t ; i n t & g t ; 4 & l t ; / i n t & g t ; & l t ; / v a l u e & g t ; & l t ; / i t e m & g t ; & l t ; i t e m & g t ; & l t ; k e y & g t ; & l t ; s t r i n g & g t ; M a x V a l & l t ; / s t r i n g & g t ; & l t ; / k e y & g t ; & l t ; v a l u e & g t ; & l t ; i n t & g t ; 5 & l t ; / i n t & g t ; & l t ; / v a l u e & g t ; & l t ; / i t e m & g t ; & l t ; i t e m & g t ; & l t ; k e y & g t ; & l t ; s t r i n g & g t ; O r g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 / & g t ; & l t ; C o l u m n F i l t e r & g t ; & l t ; i t e m & g t ; & l t ; k e y & g t ; & l t ; s t r i n g & g t ; O r g I D & l t ; / s t r i n g & g t ; & l t ; / k e y & g t ; & l t ; v a l u e & g t ; & l t ; F i l t e r E x p r e s s i o n 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O r g I D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O r g I D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78.xml>��< ? x m l   v e r s i o n = " 1 . 0 "   e n c o d i n g = " U T F - 1 6 " ? > < G e m i n i   x m l n s = " h t t p : / / g e m i n i / p i v o t c u s t o m i z a t i o n / T a b l e X M L _ 5=5465@K_ 2 - 9 3 e 5 e 4 7 b - c 5 7 7 - 4 7 2 d - 8 2 2 f - f 2 1 0 a 8 f 1 4 d 2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 O L D _ >4@0745;5=85< / s t r i n g > < / k e y > < v a l u e > < i n t > 1 7 0 < / i n t > < / v a l u e > < / i t e m > < i t e m > < k e y > < s t r i n g > >4@0745;5=85< / s t r i n g > < / k e y > < v a l u e > < i n t > 1 3 8 < / i n t > < / v a l u e > < / i t e m > < / C o l u m n W i d t h s > < C o l u m n D i s p l a y I n d e x > < i t e m > < k e y > < s t r i n g > O L D _ >4@0745;5=85< / s t r i n g > < / k e y > < v a l u e > < i n t > 0 < / i n t > < / v a l u e > < / i t e m > < i t e m > < k e y > < s t r i n g > >4@0745;5=85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D S h e e t _ 4 3 6 6 3 8 3 7 - 6 2 0 2 - 4 b 2 5 - 8 0 d f - c 1 1 8 a 2 4 7 a 2 7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 x m l n s : x s i = " h t t p : / / w w w . w 3 . o r g / 2 0 0 1 / X M L S c h e m a - i n s t a n c e " & g t ; & l t ; C o l u m n S u g g e s t e d T y p e & g t ; & l t ; i t e m & g t ; & l t ; k e y & g t ; & l t ; s t r i n g & g t ; >=5G=K9  >AB0B>: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 / & g t ; & l t ; C o l u m n W i d t h s & g t ; & l t ; i t e m & g t ; & l t ; k e y & g t ; & l t ; s t r i n g & g t ; >  4=O<& l t ; / s t r i n g & g t ; & l t ; / k e y & g t ; & l t ; v a l u e & g t ; & l t ; i n t & g t ; 7 1 & l t ; / i n t & g t ; & l t ; / v a l u e & g t ; & l t ; / i t e m & g t ; & l t ; i t e m & g t ; & l t ; k e y & g t ; & l t ; s t r i n g & g t ; ><5@  AG5B0& l t ; / s t r i n g & g t ; & l t ; / k e y & g t ; & l t ; v a l u e & g t ; & l t ; i n t & g t ; 1 6 8 & l t ; / i n t & g t ; & l t ; / v a l u e & g t ; & l t ; / i t e m & g t ; & l t ; i t e m & g t ; & l t ; k e y & g t ; & l t ; s t r i n g & g t ; >4& l t ; / s t r i n g & g t ; & l t ; / k e y & g t ; & l t ; v a l u e & g t ; & l t ; i n t & g t ; 1 0 6 & l t ; / i n t & g t ; & l t ; / v a l u e & g t ; & l t ; / i t e m & g t ; & l t ; i t e m & g t ; & l t ; k e y & g t ; & l t ; s t r i n g & g t ; @30=870F8O& l t ; / s t r i n g & g t ; & l t ; / k e y & g t ; & l t ; v a l u e & g t ; & l t ; i n t & g t ; 9 6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1 2 5 & l t ; / i n t & g t ; & l t ; / v a l u e & g t ; & l t ; / i t e m & g t ; & l t ; i t e m & g t ; & l t ; k e y & g t ; & l t ; s t r i n g & g t ; O r g I D & l t ; / s t r i n g & g t ; & l t ; / k e y & g t ; & l t ; v a l u e & g t ; & l t ; i n t & g t ; 1 5 3 & l t ; / i n t & g t ; & l t ; / v a l u e & g t ; & l t ; / i t e m & g t ; & l t ; i t e m & g t ; & l t ; k e y & g t ; & l t ; s t r i n g & g t ; i d   1 C & l t ; / s t r i n g & g t ; & l t ; / k e y & g t ; & l t ; v a l u e & g t ; & l t ; i n t & g t ; 1 4 9 & l t ; / i n t & g t ; & l t ; / v a l u e & g t ; & l t ; / i t e m & g t ; & l t ; / C o l u m n W i d t h s & g t ; & l t ; C o l u m n D i s p l a y I n d e x & g t ; & l t ; i t e m & g t ; & l t ; k e y & g t ; & l t ; s t r i n g & g t ; >  4=O<& l t ; / s t r i n g & g t ; & l t ; / k e y & g t ; & l t ; v a l u e & g t ; & l t ; i n t & g t ; 0 & l t ; / i n t & g t ; & l t ; / v a l u e & g t ; & l t ; / i t e m & g t ; & l t ; i t e m & g t ; & l t ; k e y & g t ; & l t ; s t r i n g & g t ; ><5@  AG5B0& l t ; / s t r i n g & g t ; & l t ; / k e y & g t ; & l t ; v a l u e & g t ; & l t ; i n t & g t ; 1 & l t ; / i n t & g t ; & l t ; / v a l u e & g t ; & l t ; / i t e m & g t ; & l t ; i t e m & g t ; & l t ; k e y & g t ; & l t ; s t r i n g & g t ; >4& l t ; / s t r i n g & g t ; & l t ; / k e y & g t ; & l t ; v a l u e & g t ; & l t ; i n t & g t ; 2 & l t ; / i n t & g t ; & l t ; / v a l u e & g t ; & l t ; / i t e m & g t ; & l t ; i t e m & g t ; & l t ; k e y & g t ; & l t ; s t r i n g & g t ; @30=870F8O& l t ; / s t r i n g & g t ; & l t ; / k e y & g t ; & l t ; v a l u e & g t ; & l t ; i n t & g t ; 3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4 & l t ; / i n t & g t ; & l t ; / v a l u e & g t ; & l t ; / i t e m & g t ; & l t ; i t e m & g t ; & l t ; k e y & g t ; & l t ; s t r i n g & g t ; O r g I D & l t ; / s t r i n g & g t ; & l t ; / k e y & g t ; & l t ; v a l u e & g t ; & l t ; i n t & g t ; 5 & l t ; / i n t & g t ; & l t ; / v a l u e & g t ; & l t ; / i t e m & g t ; & l t ; i t e m & g t ; & l t ; k e y & g t ; & l t ; s t r i n g & g t ; i d   1 C & l t ; / s t r i n g & g t ; & l t ; / k e y & g t ; & l t ; v a l u e & g t ; & l t ; i n t & g t ; 6 & l t ; / i n t & g t ; & l t ; / v a l u e & g t ; & l t ; / i t e m & g t ; & l t ; / C o l u m n D i s p l a y I n d e x & g t ; & l t ; C o l u m n F r o z e n 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 / & g t ; & l t ; S o r t B y C o l u m n & g t ; >=5G=K9  >AB0B>:& l t ; / S o r t B y C o l u m n & g t ; & l t ; I s S o r t D e s c e n d i n g & g t ; f a l s e & l t ; / I s S o r t D e s c e n d i n g & g t ; & l t ; / T a b l e W i d g e t G r i d S e r i a l i z a t i o n & g t ; 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80.xml>��< ? x m l   v e r s i o n = " 1 . 0 "   e n c o d i n g = " U T F - 1 6 " ? > < G e m i n i   x m l n s = " h t t p : / / g e m i n i / p i v o t c u s t o m i z a t i o n / T a b l e X M L _ R S O r g 1 - 8 c 1 c 8 2 a e - a 9 b 0 - 4 0 5 4 - a 1 0 e - a b 7 a e 4 7 0 e 7 6 7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 / & g t ; & l t ; C o l u m n W i d t h s & g t ; & l t ; i t e m & g t ; & l t ; k e y & g t ; & l t ; s t r i n g & g t ; ><5@  AG5B0& l t ; / s t r i n g & g t ; & l t ; / k e y & g t ; & l t ; v a l u e & g t ; & l t ; i n t & g t ; 1 1 6 & l t ; / i n t & g t ; & l t ; / v a l u e & g t ; & l t ; / i t e m & g t ; & l t ; i t e m & g t ; & l t ; k e y & g t ; & l t ; s t r i n g & g t ; >4& l t ; / s t r i n g & g t ; & l t ; / k e y & g t ; & l t ; v a l u e & g t ; & l t ; i n t & g t ; 1 0 7 & l t ; / i n t & g t ; & l t ; / v a l u e & g t ; & l t ; / i t e m & g t ; & l t ; i t e m & g t ; & l t ; k e y & g t ; & l t ; s t r i n g & g t ; @30=870F8O& l t ; / s t r i n g & g t ; & l t ; / k e y & g t ; & l t ; v a l u e & g t ; & l t ; i n t & g t ; 1 1 8 & l t ; / i n t & g t ; & l t ; / v a l u e & g t ; & l t ; / i t e m & g t ; & l t ; i t e m & g t ; & l t ; k e y & g t ; & l t ; s t r i n g & g t ; I D & l t ; / s t r i n g & g t ; & l t ; / k e y & g t ; & l t ; v a l u e & g t ; & l t ; i n t & g t ; 4 2 2 & l t ; / i n t & g t ; & l t ; / v a l u e & g t ; & l t ; / i t e m & g t ; & l t ; i t e m & g t ; & l t ; k e y & g t ; & l t ; s t r i n g & g t ; M a x V a l D a t e & l t ; / s t r i n g & g t ; & l t ; / k e y & g t ; & l t ; v a l u e & g t ; & l t ; i n t & g t ; 1 1 0 & l t ; / i n t & g t ; & l t ; / v a l u e & g t ; & l t ; / i t e m & g t ; & l t ; i t e m & g t ; & l t ; k e y & g t ; & l t ; s t r i n g & g t ; M a x V a l & l t ; / s t r i n g & g t ; & l t ; / k e y & g t ; & l t ; v a l u e & g t ; & l t ; i n t & g t ; 8 1 & l t ; / i n t & g t ; & l t ; / v a l u e & g t ; & l t ; / i t e m & g t ; & l t ; i t e m & g t ; & l t ; k e y & g t ; & l t ; s t r i n g & g t ; O r g I D & l t ; / s t r i n g & g t ; & l t ; / k e y & g t ; & l t ; v a l u e & g t ; & l t ; i n t & g t ; 7 2 & l t ; / i n t & g t ; & l t ; / v a l u e & g t ; & l t ; / i t e m & g t ; & l t ; / C o l u m n W i d t h s & g t ; & l t ; C o l u m n D i s p l a y I n d e x & g t ; & l t ; i t e m & g t ; & l t ; k e y & g t ; & l t ; s t r i n g & g t ; ><5@  AG5B0& l t ; / s t r i n g & g t ; & l t ; / k e y & g t ; & l t ; v a l u e & g t ; & l t ; i n t & g t ; 0 & l t ; / i n t & g t ; & l t ; / v a l u e & g t ; & l t ; / i t e m & g t ; & l t ; i t e m & g t ; & l t ; k e y & g t ; & l t ; s t r i n g & g t ; >4& l t ; / s t r i n g & g t ; & l t ; / k e y & g t ; & l t ; v a l u e & g t ; & l t ; i n t & g t ; 1 & l t ; / i n t & g t ; & l t ; / v a l u e & g t ; & l t ; / i t e m & g t ; & l t ; i t e m & g t ; & l t ; k e y & g t ; & l t ; s t r i n g & g t ; @30=870F8O& l t ; / s t r i n g & g t ; & l t ; / k e y & g t ; & l t ; v a l u e & g t ; & l t ; i n t & g t ; 2 & l t ; / i n t & g t ; & l t ; / v a l u e & g t ; & l t ; / i t e m & g t ; & l t ; i t e m & g t ; & l t ; k e y & g t ; & l t ; s t r i n g & g t ; I D & l t ; / s t r i n g & g t ; & l t ; / k e y & g t ; & l t ; v a l u e & g t ; & l t ; i n t & g t ; 3 & l t ; / i n t & g t ; & l t ; / v a l u e & g t ; & l t ; / i t e m & g t ; & l t ; i t e m & g t ; & l t ; k e y & g t ; & l t ; s t r i n g & g t ; M a x V a l D a t e & l t ; / s t r i n g & g t ; & l t ; / k e y & g t ; & l t ; v a l u e & g t ; & l t ; i n t & g t ; 4 & l t ; / i n t & g t ; & l t ; / v a l u e & g t ; & l t ; / i t e m & g t ; & l t ; i t e m & g t ; & l t ; k e y & g t ; & l t ; s t r i n g & g t ; M a x V a l & l t ; / s t r i n g & g t ; & l t ; / k e y & g t ; & l t ; v a l u e & g t ; & l t ; i n t & g t ; 5 & l t ; / i n t & g t ; & l t ; / v a l u e & g t ; & l t ; / i t e m & g t ; & l t ; i t e m & g t ; & l t ; k e y & g t ; & l t ; s t r i n g & g t ; O r g I D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1.xml>��< ? x m l   v e r s i o n = " 1 . 0 "   e n c o d i n g = " U T F - 1 6 " ? > < G e m i n i   x m l n s = " h t t p : / / g e m i n i / p i v o t c u s t o m i z a t i o n / a a e 4 9 6 0 e - e 9 d 7 - 4 c a d - 9 e d a - a 8 d e 5 7 e f f d 7 9 " > < C u s t o m C o n t e n t > < ! [ C D A T A [ < ? x m l   v e r s i o n = " 1 . 0 "   e n c o d i n g = " u t f - 1 6 " ? > < S e t t i n g s > < C a l c u l a t e d F i e l d s > < i t e m > < M e a s u r e N a m e > B>3>< / M e a s u r e N a m e > < D i s p l a y N a m e > B>3>< / D i s p l a y N a m e > < V i s i b l e > F a l s e < / V i s i b l e > < / i t e m > < i t e m > < M e a s u r e N a m e > B5AB< / M e a s u r e N a m e > < D i s p l a y N a m e > B5AB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 8AB1 < / S l i c e r S h e e t N a m e > < S A H o s t H a s h > 9 2 3 3 2 1 4 8 0 < / S A H o s t H a s h > < G e m i n i F i e l d L i s t V i s i b l e > T r u e < / G e m i n i F i e l d L i s t V i s i b l e > < / S e t t i n g s > ] ] > < / C u s t o m C o n t e n t > < / G e m i n i > 
</file>

<file path=customXml/item82.xml>��< ? x m l   v e r s i o n = " 1 . 0 "   e n c o d i n g = " U T F - 1 6 " ? > < G e m i n i   x m l n s = " h t t p : / / g e m i n i / p i v o t c u s t o m i z a t i o n / T a b l e X M L _ T D S h e e t _ f 5 0 7 a f a 2 - a 8 4 f - 4 5 d 9 - b f 2 d - 7 a b 9 1 e 3 7 a 0 7 a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 x m l n s : x s d = " h t t p : / / w w w . w 3 . o r g / 2 0 0 1 / X M L S c h e m a " & g t ; & l t ; C o l u m n S u g g e s t e d T y p e & g t ; & l t ; i t e m & g t ; & l t ; k e y & g t ; & l t ; s t r i n g & g t ; >=5G=K9  >AB0B>: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 / & g t ; & l t ; C o l u m n W i d t h s & g t ; & l t ; i t e m & g t ; & l t ; k e y & g t ; & l t ; s t r i n g & g t ; >  4=O<& l t ; / s t r i n g & g t ; & l t ; / k e y & g t ; & l t ; v a l u e & g t ; & l t ; i n t & g t ; 1 1 9 & l t ; / i n t & g t ; & l t ; / v a l u e & g t ; & l t ; / i t e m & g t ; & l t ; i t e m & g t ; & l t ; k e y & g t ; & l t ; s t r i n g & g t ; ><5@  AG5B0& l t ; / s t r i n g & g t ; & l t ; / k e y & g t ; & l t ; v a l u e & g t ; & l t ; i n t & g t ; 1 1 6 & l t ; / i n t & g t ; & l t ; / v a l u e & g t ; & l t ; / i t e m & g t ; & l t ; i t e m & g t ; & l t ; k e y & g t ; & l t ; s t r i n g & g t ; >4& l t ; / s t r i n g & g t ; & l t ; / k e y & g t ; & l t ; v a l u e & g t ; & l t ; i n t & g t ; 7 2 & l t ; / i n t & g t ; & l t ; / v a l u e & g t ; & l t ; / i t e m & g t ; & l t ; i t e m & g t ; & l t ; k e y & g t ; & l t ; s t r i n g & g t ; @30=870F8O& l t ; / s t r i n g & g t ; & l t ; / k e y & g t ; & l t ; v a l u e & g t ; & l t ; i n t & g t ; 1 1 8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1 5 2 & l t ; / i n t & g t ; & l t ; / v a l u e & g t ; & l t ; / i t e m & g t ; & l t ; i t e m & g t ; & l t ; k e y & g t ; & l t ; s t r i n g & g t ; O r g I D & l t ; / s t r i n g & g t ; & l t ; / k e y & g t ; & l t ; v a l u e & g t ; & l t ; i n t & g t ; 1 3 6 & l t ; / i n t & g t ; & l t ; / v a l u e & g t ; & l t ; / i t e m & g t ; & l t ; / C o l u m n W i d t h s & g t ; & l t ; C o l u m n D i s p l a y I n d e x & g t ; & l t ; i t e m & g t ; & l t ; k e y & g t ; & l t ; s t r i n g & g t ; >  4=O<& l t ; / s t r i n g & g t ; & l t ; / k e y & g t ; & l t ; v a l u e & g t ; & l t ; i n t & g t ; 0 & l t ; / i n t & g t ; & l t ; / v a l u e & g t ; & l t ; / i t e m & g t ; & l t ; i t e m & g t ; & l t ; k e y & g t ; & l t ; s t r i n g & g t ; ><5@  AG5B0& l t ; / s t r i n g & g t ; & l t ; / k e y & g t ; & l t ; v a l u e & g t ; & l t ; i n t & g t ; 1 & l t ; / i n t & g t ; & l t ; / v a l u e & g t ; & l t ; / i t e m & g t ; & l t ; i t e m & g t ; & l t ; k e y & g t ; & l t ; s t r i n g & g t ; >4& l t ; / s t r i n g & g t ; & l t ; / k e y & g t ; & l t ; v a l u e & g t ; & l t ; i n t & g t ; 2 & l t ; / i n t & g t ; & l t ; / v a l u e & g t ; & l t ; / i t e m & g t ; & l t ; i t e m & g t ; & l t ; k e y & g t ; & l t ; s t r i n g & g t ; @30=870F8O& l t ; / s t r i n g & g t ; & l t ; / k e y & g t ; & l t ; v a l u e & g t ; & l t ; i n t & g t ; 3 & l t ; / i n t & g t ; & l t ; / v a l u e & g t ; & l t ; / i t e m & g t ; & l t ; i t e m & g t ; & l t ; k e y & g t ; & l t ; s t r i n g & g t ; >=5G=K9  >AB0B>:& l t ; / s t r i n g & g t ; & l t ; / k e y & g t ; & l t ; v a l u e & g t ; & l t ; i n t & g t ; 4 & l t ; / i n t & g t ; & l t ; / v a l u e & g t ; & l t ; / i t e m & g t ; & l t ; i t e m & g t ; & l t ; k e y & g t ; & l t ; s t r i n g & g t ; O r g I D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"01;8F01 - 5 8 6 e 0 f 3 6 - 8 7 4 1 - 4 8 a 1 - b 4 b 2 - d 7 b a d f 8 0 3 f 5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2 1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O p p o r t u n i t y S e t _ 8 c 7 1 0 0 b 5 - e 2 d 7 - 4 6 d 9 - 9 4 7 a - c e b f 1 1 4 b d 8 e b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!B0L8- 5 5 a 0 5 0 e 6 - 7 d 7 1 - 4 9 2 e - b f 8 5 - 3 7 b 7 4 4 a 1 4 c 9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@5<O- 2 6 1 c 0 d a 6 - 2 9 a 1 - 4 9 a d - 8 f c d - b d 8 8 8 f 8 6 0 7 f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5 - 6 d 7 4 0 b 7 3 - e 7 1 3 - 4 6 7 b - b 6 8 f - 3 c e 6 7 1 3 a c f 8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w z _ c o m p a n y - 7 8 d 5 f 0 8 5 - e d b 2 - 4 b f e - 8 9 5 5 - 2 b 0 f d 8 f 5 b 6 d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6 - 1 8 b a e 3 2 2 - 5 9 f e - 4 a 4 f - 9 0 a c - 3 0 f 6 b 2 5 6 e f 0 5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9 - a 0 e b 1 b e f - a 4 3 3 - 4 e a 2 - 9 f 6 6 - 4 e a 2 9 4 7 2 5 1 e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a c t i v i t y s t a t e s 9 - 2 1 d f 4 a 7 b - f 7 e 4 - 4 d 0 7 - b d c 6 - 2 0 6 7 6 a c 3 c 9 6 e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w z _ p a y m e n t S e t _ 0 2 4 f 4 a 9 8 - 6 6 a 2 - 4 b 9 9 - a c 1 e - 6 f f 5 0 8 f c 5 4 d d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5=5465@K- 7 1 5 9 9 2 b 7 - 5 f 5 1 - 4 3 7 8 - a 7 9 8 - 6 7 2 6 a 3 2 5 d 7 6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S y s t e m U s e r S e t _ b f a 9 8 f 4 5 - 3 3 9 b - 4 a c 1 - a 8 2 0 - 0 b 6 3 8 e 1 5 0 8 2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>AB0B@! - e 9 c d a d 0 7 - 8 3 5 0 - 4 0 0 2 - b f b 6 - a b 7 6 a e f 1 5 c 3 7 & l t ; / K e y & g t ; & l t ; V a l u e 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a y S e t _ p l a i n g i n D a t e _ U T C _ 5 4 7 e 0 3 8 d - f a a a - 4 d a 7 - b f 0 2 - 9 e b 4 d 0 2 6 3 4 d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D S h e e t _ 4 3 6 6 3 8 3 7 - 6 2 0 2 - 4 b 2 5 - 8 0 d f - c 1 1 8 a 2 4 7 a 2 7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A c c o u n t S e t _ 6 8 e b b 0 8 d - 4 f d 3 - 4 3 b a - 8 a 4 5 - b 6 5 c 3 6 6 4 6 0 a a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A c t i v i t y P o i n t e r S e t _ c 6 b d 6 4 3 a - e f 7 3 - 4 1 7 b - 9 a d f - 6 5 a e 4 f 9 a 2 c c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5=5465@K_ 2 - 9 3 e 5 e 4 7 b - c 5 7 7 - 4 7 2 d - 8 2 2 f - f 2 1 0 a 8 f 1 4 d 2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1 7 - d 0 7 3 e 3 8 5 - 9 1 7 7 - 4 f c 2 - 9 7 a 1 - c e 5 7 a 1 b a 4 2 6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5=5465@K_ _ 2 - e 0 8 c e f d d - 9 c f c - 4 c 7 f - 8 8 9 6 - 7 2 0 b 8 8 9 a d 6 1 6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E93CC9F8-C774-4D07-B884-29EB43BC44F8}">
  <ds:schemaRefs>
    <ds:schemaRef ds:uri="http://gemini/pivotcustomization/TableXML_OpportunitySet_d7b69e8e-8b48-4afe-a7c2-1eebb96cfaf1"/>
  </ds:schemaRefs>
</ds:datastoreItem>
</file>

<file path=customXml/itemProps10.xml><?xml version="1.0" encoding="utf-8"?>
<ds:datastoreItem xmlns:ds="http://schemas.openxmlformats.org/officeDocument/2006/customXml" ds:itemID="{A938BFE6-EFF9-4389-843D-AA6C2268D536}">
  <ds:schemaRefs>
    <ds:schemaRef ds:uri="http://gemini/pivotcustomization/257cc42a-08f2-4c5b-b049-e77ec8093136"/>
  </ds:schemaRefs>
</ds:datastoreItem>
</file>

<file path=customXml/itemProps11.xml><?xml version="1.0" encoding="utf-8"?>
<ds:datastoreItem xmlns:ds="http://schemas.openxmlformats.org/officeDocument/2006/customXml" ds:itemID="{AC97663B-4549-4AAF-9466-859F2EA29E8F}">
  <ds:schemaRefs>
    <ds:schemaRef ds:uri="http://gemini/pivotcustomization/e397a63d-0367-4793-8654-9e8e1fbd8e7f"/>
  </ds:schemaRefs>
</ds:datastoreItem>
</file>

<file path=customXml/itemProps12.xml><?xml version="1.0" encoding="utf-8"?>
<ds:datastoreItem xmlns:ds="http://schemas.openxmlformats.org/officeDocument/2006/customXml" ds:itemID="{3C1028C2-C20E-4896-A275-BBD360491B85}">
  <ds:schemaRefs>
    <ds:schemaRef ds:uri="http://gemini/pivotcustomization/3fe3693d-11be-4cd7-897b-346327c3e1e5"/>
  </ds:schemaRefs>
</ds:datastoreItem>
</file>

<file path=customXml/itemProps13.xml><?xml version="1.0" encoding="utf-8"?>
<ds:datastoreItem xmlns:ds="http://schemas.openxmlformats.org/officeDocument/2006/customXml" ds:itemID="{65FB3C7B-CB09-4638-8F38-A9D8D79C837B}">
  <ds:schemaRefs>
    <ds:schemaRef ds:uri="http://gemini/pivotcustomization/09e8e1d3-c66d-4e78-89eb-54325ce0f451"/>
  </ds:schemaRefs>
</ds:datastoreItem>
</file>

<file path=customXml/itemProps14.xml><?xml version="1.0" encoding="utf-8"?>
<ds:datastoreItem xmlns:ds="http://schemas.openxmlformats.org/officeDocument/2006/customXml" ds:itemID="{C4C87328-4612-4360-A10B-D25CA840EB18}">
  <ds:schemaRefs/>
</ds:datastoreItem>
</file>

<file path=customXml/itemProps15.xml><?xml version="1.0" encoding="utf-8"?>
<ds:datastoreItem xmlns:ds="http://schemas.openxmlformats.org/officeDocument/2006/customXml" ds:itemID="{89B0F697-5251-4FB6-9C70-B1A6C24607D9}">
  <ds:schemaRefs>
    <ds:schemaRef ds:uri="http://gemini/pivotcustomization/TableXML_SystemUserSet_bfa98f45-339b-4ac1-a820-0b638e150823"/>
  </ds:schemaRefs>
</ds:datastoreItem>
</file>

<file path=customXml/itemProps16.xml><?xml version="1.0" encoding="utf-8"?>
<ds:datastoreItem xmlns:ds="http://schemas.openxmlformats.org/officeDocument/2006/customXml" ds:itemID="{677320EF-0DBB-45EA-ACAF-9DB0989222BF}">
  <ds:schemaRefs>
    <ds:schemaRef ds:uri="http://gemini/pivotcustomization/TableCountInSandbox"/>
  </ds:schemaRefs>
</ds:datastoreItem>
</file>

<file path=customXml/itemProps17.xml><?xml version="1.0" encoding="utf-8"?>
<ds:datastoreItem xmlns:ds="http://schemas.openxmlformats.org/officeDocument/2006/customXml" ds:itemID="{90DAF26C-92AF-40AE-9650-70317AF98A1D}">
  <ds:schemaRefs>
    <ds:schemaRef ds:uri="http://gemini/pivotcustomization/TableXML_ActivityPointerSet_370ec5c8-69ce-4edf-860d-4053375b0209"/>
  </ds:schemaRefs>
</ds:datastoreItem>
</file>

<file path=customXml/itemProps18.xml><?xml version="1.0" encoding="utf-8"?>
<ds:datastoreItem xmlns:ds="http://schemas.openxmlformats.org/officeDocument/2006/customXml" ds:itemID="{E864040D-58DA-45FF-91BB-D3839E18C455}">
  <ds:schemaRefs>
    <ds:schemaRef ds:uri="http://gemini/pivotcustomization/64b31ab4-7adb-4f10-a49d-0c2a63b29029"/>
  </ds:schemaRefs>
</ds:datastoreItem>
</file>

<file path=customXml/itemProps19.xml><?xml version="1.0" encoding="utf-8"?>
<ds:datastoreItem xmlns:ds="http://schemas.openxmlformats.org/officeDocument/2006/customXml" ds:itemID="{A6AC76FB-E8D1-4F7C-B250-6021A273AE7A}">
  <ds:schemaRefs>
    <ds:schemaRef ds:uri="http://gemini/pivotcustomization/c9a4c0af-2d63-4220-9e6d-a9b7cd0a90e8"/>
  </ds:schemaRefs>
</ds:datastoreItem>
</file>

<file path=customXml/itemProps2.xml><?xml version="1.0" encoding="utf-8"?>
<ds:datastoreItem xmlns:ds="http://schemas.openxmlformats.org/officeDocument/2006/customXml" ds:itemID="{6EB7B8D2-8589-4F16-A1A8-0E9356CD474A}">
  <ds:schemaRefs>
    <ds:schemaRef ds:uri="http://gemini/pivotcustomization/TableXML_Счета2-3284ef3e-5375-4871-9800-bfd9a847a292"/>
  </ds:schemaRefs>
</ds:datastoreItem>
</file>

<file path=customXml/itemProps20.xml><?xml version="1.0" encoding="utf-8"?>
<ds:datastoreItem xmlns:ds="http://schemas.openxmlformats.org/officeDocument/2006/customXml" ds:itemID="{A5957B4E-43AD-4CD3-95C4-88002E067489}">
  <ds:schemaRefs>
    <ds:schemaRef ds:uri="http://gemini/pivotcustomization/TableXML_activitystates9-21df4a7b-f7e4-4d07-bdc6-20676ac3c96e"/>
  </ds:schemaRefs>
</ds:datastoreItem>
</file>

<file path=customXml/itemProps21.xml><?xml version="1.0" encoding="utf-8"?>
<ds:datastoreItem xmlns:ds="http://schemas.openxmlformats.org/officeDocument/2006/customXml" ds:itemID="{C5B126D0-5932-4780-9C73-9EE4175AABD5}">
  <ds:schemaRefs/>
</ds:datastoreItem>
</file>

<file path=customXml/itemProps22.xml><?xml version="1.0" encoding="utf-8"?>
<ds:datastoreItem xmlns:ds="http://schemas.openxmlformats.org/officeDocument/2006/customXml" ds:itemID="{A9B3F4F2-8FDB-4D4F-A94F-0E462E4FF41A}">
  <ds:schemaRefs>
    <ds:schemaRef ds:uri="http://gemini/pivotcustomization/3933cbe4-62d5-48c7-a6dc-c57437ee2033"/>
  </ds:schemaRefs>
</ds:datastoreItem>
</file>

<file path=customXml/itemProps23.xml><?xml version="1.0" encoding="utf-8"?>
<ds:datastoreItem xmlns:ds="http://schemas.openxmlformats.org/officeDocument/2006/customXml" ds:itemID="{901A1096-4562-497D-A027-C30B018278C5}">
  <ds:schemaRefs>
    <ds:schemaRef ds:uri="http://gemini/pivotcustomization/5abe107b-8aa2-407f-a0d9-19ad4b3ffec2"/>
  </ds:schemaRefs>
</ds:datastoreItem>
</file>

<file path=customXml/itemProps24.xml><?xml version="1.0" encoding="utf-8"?>
<ds:datastoreItem xmlns:ds="http://schemas.openxmlformats.org/officeDocument/2006/customXml" ds:itemID="{9B07BD26-05FB-4170-9932-CEE537716EEF}">
  <ds:schemaRefs>
    <ds:schemaRef ds:uri="http://gemini/pivotcustomization/356addde-90da-4972-a9a4-71c8ef53e79f"/>
  </ds:schemaRefs>
</ds:datastoreItem>
</file>

<file path=customXml/itemProps25.xml><?xml version="1.0" encoding="utf-8"?>
<ds:datastoreItem xmlns:ds="http://schemas.openxmlformats.org/officeDocument/2006/customXml" ds:itemID="{8E9CC675-541B-4E99-8939-EF88A7FD7E20}">
  <ds:schemaRefs>
    <ds:schemaRef ds:uri="http://gemini/pivotcustomization/TableXML_wz_paymentSet_024f4a98-66a2-4b99-ac1e-6ff508fc54dd"/>
  </ds:schemaRefs>
</ds:datastoreItem>
</file>

<file path=customXml/itemProps26.xml><?xml version="1.0" encoding="utf-8"?>
<ds:datastoreItem xmlns:ds="http://schemas.openxmlformats.org/officeDocument/2006/customXml" ds:itemID="{BE1F1AA2-C1C0-4AD9-AE77-0E0436256D73}">
  <ds:schemaRefs>
    <ds:schemaRef ds:uri="http://gemini/pivotcustomization/3edafe57-2707-4c32-9aca-6ce604ce422e"/>
  </ds:schemaRefs>
</ds:datastoreItem>
</file>

<file path=customXml/itemProps27.xml><?xml version="1.0" encoding="utf-8"?>
<ds:datastoreItem xmlns:ds="http://schemas.openxmlformats.org/officeDocument/2006/customXml" ds:itemID="{00AF589E-CB0A-4CD3-85D0-F5E63B3463E2}">
  <ds:schemaRefs>
    <ds:schemaRef ds:uri="http://gemini/pivotcustomization/e8614405-4f1e-424e-ba1a-8c33069466e9"/>
  </ds:schemaRefs>
</ds:datastoreItem>
</file>

<file path=customXml/itemProps28.xml><?xml version="1.0" encoding="utf-8"?>
<ds:datastoreItem xmlns:ds="http://schemas.openxmlformats.org/officeDocument/2006/customXml" ds:itemID="{91895FDF-5E84-48AE-842C-85EF70D08CD6}">
  <ds:schemaRefs>
    <ds:schemaRef ds:uri="http://schemas.microsoft.com/DataMashup"/>
  </ds:schemaRefs>
</ds:datastoreItem>
</file>

<file path=customXml/itemProps29.xml><?xml version="1.0" encoding="utf-8"?>
<ds:datastoreItem xmlns:ds="http://schemas.openxmlformats.org/officeDocument/2006/customXml" ds:itemID="{2654561E-1F4B-4902-901C-ADE279119C36}">
  <ds:schemaRefs>
    <ds:schemaRef ds:uri="http://gemini/pivotcustomization/TableXML_wz_company-78d5f085-edb2-4bfe-8955-2b0fd8f5b6d7"/>
  </ds:schemaRefs>
</ds:datastoreItem>
</file>

<file path=customXml/itemProps3.xml><?xml version="1.0" encoding="utf-8"?>
<ds:datastoreItem xmlns:ds="http://schemas.openxmlformats.org/officeDocument/2006/customXml" ds:itemID="{40A2B26C-B05A-4E02-A4B8-C9E6AECCAA7B}">
  <ds:schemaRefs>
    <ds:schemaRef ds:uri="http://gemini/pivotcustomization/TableXML_Постоянные_Затраты_CRM-ee7da58d-8939-4dea-a9bf-688a9c760730"/>
  </ds:schemaRefs>
</ds:datastoreItem>
</file>

<file path=customXml/itemProps30.xml><?xml version="1.0" encoding="utf-8"?>
<ds:datastoreItem xmlns:ds="http://schemas.openxmlformats.org/officeDocument/2006/customXml" ds:itemID="{656BB646-4C34-4DA5-964E-0F8ED8C83701}">
  <ds:schemaRefs>
    <ds:schemaRef ds:uri="http://gemini/pivotcustomization/1b438ac8-3b48-4da1-bace-6b1698353ab7"/>
  </ds:schemaRefs>
</ds:datastoreItem>
</file>

<file path=customXml/itemProps31.xml><?xml version="1.0" encoding="utf-8"?>
<ds:datastoreItem xmlns:ds="http://schemas.openxmlformats.org/officeDocument/2006/customXml" ds:itemID="{3F8D7C61-84C6-46DB-B0C2-827F6901BC92}">
  <ds:schemaRefs>
    <ds:schemaRef ds:uri="http://gemini/pivotcustomization/TableXML_Таблица1-586e0f36-8741-48a1-b4b2-d7badf803f52"/>
  </ds:schemaRefs>
</ds:datastoreItem>
</file>

<file path=customXml/itemProps32.xml><?xml version="1.0" encoding="utf-8"?>
<ds:datastoreItem xmlns:ds="http://schemas.openxmlformats.org/officeDocument/2006/customXml" ds:itemID="{1455AB54-3B6D-4B81-B9DE-16CC912BFBB8}">
  <ds:schemaRefs>
    <ds:schemaRef ds:uri="http://gemini/pivotcustomization/TableXML_AccountSet_68ebb08d-4fd3-43ba-8a45-b65c366460aa"/>
  </ds:schemaRefs>
</ds:datastoreItem>
</file>

<file path=customXml/itemProps33.xml><?xml version="1.0" encoding="utf-8"?>
<ds:datastoreItem xmlns:ds="http://schemas.openxmlformats.org/officeDocument/2006/customXml" ds:itemID="{1AC72638-116F-4160-BFDE-2D37A40E8D15}">
  <ds:schemaRefs/>
</ds:datastoreItem>
</file>

<file path=customXml/itemProps34.xml><?xml version="1.0" encoding="utf-8"?>
<ds:datastoreItem xmlns:ds="http://schemas.openxmlformats.org/officeDocument/2006/customXml" ds:itemID="{09B7D7EC-B1DE-481D-AA6A-89DCD49E1998}">
  <ds:schemaRefs>
    <ds:schemaRef ds:uri="http://gemini/pivotcustomization/LinkedTableUpdateMode"/>
  </ds:schemaRefs>
</ds:datastoreItem>
</file>

<file path=customXml/itemProps35.xml><?xml version="1.0" encoding="utf-8"?>
<ds:datastoreItem xmlns:ds="http://schemas.openxmlformats.org/officeDocument/2006/customXml" ds:itemID="{709A89BF-2D19-4767-ADF9-8CA1E11FF8FB}">
  <ds:schemaRefs>
    <ds:schemaRef ds:uri="http://schemas.microsoft.com/sharepoint/v3/contenttype/forms"/>
  </ds:schemaRefs>
</ds:datastoreItem>
</file>

<file path=customXml/itemProps36.xml><?xml version="1.0" encoding="utf-8"?>
<ds:datastoreItem xmlns:ds="http://schemas.openxmlformats.org/officeDocument/2006/customXml" ds:itemID="{D6C87291-F469-44BE-9F12-522C1E49C670}">
  <ds:schemaRefs>
    <ds:schemaRef ds:uri="http://gemini/pivotcustomization/5ca224fb-5148-4af4-9cfb-4596b4582e64"/>
  </ds:schemaRefs>
</ds:datastoreItem>
</file>

<file path=customXml/itemProps37.xml><?xml version="1.0" encoding="utf-8"?>
<ds:datastoreItem xmlns:ds="http://schemas.openxmlformats.org/officeDocument/2006/customXml" ds:itemID="{79259773-5D3E-402A-8937-9571DD57EE08}">
  <ds:schemaRefs>
    <ds:schemaRef ds:uri="http://gemini/pivotcustomization/TableXML_ActivityPointerSet_c6bd643a-ef73-417b-9adf-65ae4f9a2cc7"/>
  </ds:schemaRefs>
</ds:datastoreItem>
</file>

<file path=customXml/itemProps38.xml><?xml version="1.0" encoding="utf-8"?>
<ds:datastoreItem xmlns:ds="http://schemas.openxmlformats.org/officeDocument/2006/customXml" ds:itemID="{C3397914-2341-4A48-953B-DD60F86DA32A}">
  <ds:schemaRefs>
    <ds:schemaRef ds:uri="http://gemini/pivotcustomization/TableXML_Таблица9-a0eb1bef-a433-4ea2-9f66-4ea2947251e4"/>
  </ds:schemaRefs>
</ds:datastoreItem>
</file>

<file path=customXml/itemProps39.xml><?xml version="1.0" encoding="utf-8"?>
<ds:datastoreItem xmlns:ds="http://schemas.openxmlformats.org/officeDocument/2006/customXml" ds:itemID="{D9C51176-5052-45FE-ABE7-BF8FDE7D3985}">
  <ds:schemaRefs>
    <ds:schemaRef ds:uri="http://gemini/pivotcustomization/03260272-1826-46b3-88fd-02bb9a22e489"/>
  </ds:schemaRefs>
</ds:datastoreItem>
</file>

<file path=customXml/itemProps4.xml><?xml version="1.0" encoding="utf-8"?>
<ds:datastoreItem xmlns:ds="http://schemas.openxmlformats.org/officeDocument/2006/customXml" ds:itemID="{5345AD80-9B18-4735-BF20-7C9B99D6D23C}">
  <ds:schemaRefs>
    <ds:schemaRef ds:uri="http://gemini/pivotcustomization/TableXML_Время-261c0da6-29a1-49ad-8fcd-bd888f8607f1"/>
  </ds:schemaRefs>
</ds:datastoreItem>
</file>

<file path=customXml/itemProps40.xml><?xml version="1.0" encoding="utf-8"?>
<ds:datastoreItem xmlns:ds="http://schemas.openxmlformats.org/officeDocument/2006/customXml" ds:itemID="{5AC6BEDA-75C8-4276-AD86-D30EF1D2775F}">
  <ds:schemaRefs>
    <ds:schemaRef ds:uri="http://gemini/pivotcustomization/TableXML_OpportunitySet_72f1b8a0-c4b9-466c-a158-26a6e8bba5fd"/>
  </ds:schemaRefs>
</ds:datastoreItem>
</file>

<file path=customXml/itemProps41.xml><?xml version="1.0" encoding="utf-8"?>
<ds:datastoreItem xmlns:ds="http://schemas.openxmlformats.org/officeDocument/2006/customXml" ds:itemID="{C75136DC-9E8B-4BAC-BC10-A9715AE3274C}">
  <ds:schemaRefs>
    <ds:schemaRef ds:uri="http://schemas.microsoft.com/PowerBIAddIn"/>
  </ds:schemaRefs>
</ds:datastoreItem>
</file>

<file path=customXml/itemProps42.xml><?xml version="1.0" encoding="utf-8"?>
<ds:datastoreItem xmlns:ds="http://schemas.openxmlformats.org/officeDocument/2006/customXml" ds:itemID="{13767748-2A64-49DD-9ED2-63492439C04D}">
  <ds:schemaRefs>
    <ds:schemaRef ds:uri="http://gemini/pivotcustomization/TableXML_Менеджеры__2-e08cefdd-9cfc-4c7f-8896-720b889ad616"/>
  </ds:schemaRefs>
</ds:datastoreItem>
</file>

<file path=customXml/itemProps43.xml><?xml version="1.0" encoding="utf-8"?>
<ds:datastoreItem xmlns:ds="http://schemas.openxmlformats.org/officeDocument/2006/customXml" ds:itemID="{86F762EB-4686-426E-9D45-ADC5037483E7}">
  <ds:schemaRefs>
    <ds:schemaRef ds:uri="http://gemini/pivotcustomization/Diagrams"/>
  </ds:schemaRefs>
</ds:datastoreItem>
</file>

<file path=customXml/itemProps44.xml><?xml version="1.0" encoding="utf-8"?>
<ds:datastoreItem xmlns:ds="http://schemas.openxmlformats.org/officeDocument/2006/customXml" ds:itemID="{E35F0022-3605-4936-B392-2D81DA43C888}">
  <ds:schemaRefs>
    <ds:schemaRef ds:uri="http://gemini/pivotcustomization/ManualCalcMode"/>
  </ds:schemaRefs>
</ds:datastoreItem>
</file>

<file path=customXml/itemProps45.xml><?xml version="1.0" encoding="utf-8"?>
<ds:datastoreItem xmlns:ds="http://schemas.openxmlformats.org/officeDocument/2006/customXml" ds:itemID="{E2F4DE9A-8D15-4C7E-85B6-41FD89B9B700}">
  <ds:schemaRefs>
    <ds:schemaRef ds:uri="http://gemini/pivotcustomization/d95501af-3e36-4440-bdd5-7ba061397c75"/>
  </ds:schemaRefs>
</ds:datastoreItem>
</file>

<file path=customXml/itemProps46.xml><?xml version="1.0" encoding="utf-8"?>
<ds:datastoreItem xmlns:ds="http://schemas.openxmlformats.org/officeDocument/2006/customXml" ds:itemID="{4EB529ED-15FC-4CF8-8C98-ECBA225DC853}">
  <ds:schemaRefs>
    <ds:schemaRef ds:uri="http://gemini/pivotcustomization/812770b6-c2f3-4fcf-be43-80e648ff0e4f"/>
  </ds:schemaRefs>
</ds:datastoreItem>
</file>

<file path=customXml/itemProps47.xml><?xml version="1.0" encoding="utf-8"?>
<ds:datastoreItem xmlns:ds="http://schemas.openxmlformats.org/officeDocument/2006/customXml" ds:itemID="{B5F081E8-33DF-42BD-8845-67BB1D0F31F0}">
  <ds:schemaRefs>
    <ds:schemaRef ds:uri="http://gemini/pivotcustomization/55ad79cc-9632-490f-8a34-81517750952f"/>
  </ds:schemaRefs>
</ds:datastoreItem>
</file>

<file path=customXml/itemProps48.xml><?xml version="1.0" encoding="utf-8"?>
<ds:datastoreItem xmlns:ds="http://schemas.openxmlformats.org/officeDocument/2006/customXml" ds:itemID="{611DE1E7-E482-498B-8401-4100CEA30ABB}">
  <ds:schemaRefs>
    <ds:schemaRef ds:uri="http://gemini/pivotcustomization/6e672db4-83bd-449d-a840-ffe790d9df9a"/>
  </ds:schemaRefs>
</ds:datastoreItem>
</file>

<file path=customXml/itemProps49.xml><?xml version="1.0" encoding="utf-8"?>
<ds:datastoreItem xmlns:ds="http://schemas.openxmlformats.org/officeDocument/2006/customXml" ds:itemID="{6B800FB3-C302-48E6-BCC8-A0E54AD93B44}">
  <ds:schemaRefs>
    <ds:schemaRef ds:uri="http://gemini/pivotcustomization/31a6bfb6-918c-4305-8b7f-6052e26e983d"/>
  </ds:schemaRefs>
</ds:datastoreItem>
</file>

<file path=customXml/itemProps5.xml><?xml version="1.0" encoding="utf-8"?>
<ds:datastoreItem xmlns:ds="http://schemas.openxmlformats.org/officeDocument/2006/customXml" ds:itemID="{6DF73B41-E360-420D-9D62-EB172E7D0B8A}">
  <ds:schemaRefs>
    <ds:schemaRef ds:uri="http://gemini/pivotcustomization/TableXML_ПостЗатрСРМ-e9cdad07-8350-4002-bfb6-ab76aef15c37"/>
  </ds:schemaRefs>
</ds:datastoreItem>
</file>

<file path=customXml/itemProps50.xml><?xml version="1.0" encoding="utf-8"?>
<ds:datastoreItem xmlns:ds="http://schemas.openxmlformats.org/officeDocument/2006/customXml" ds:itemID="{C73EB833-3E2C-4517-A428-F53189C0B540}">
  <ds:schemaRefs>
    <ds:schemaRef ds:uri="http://gemini/pivotcustomization/TableXML_OpportunitySet_b2cbe338-6414-4a01-9325-5f7ab3159296"/>
  </ds:schemaRefs>
</ds:datastoreItem>
</file>

<file path=customXml/itemProps51.xml><?xml version="1.0" encoding="utf-8"?>
<ds:datastoreItem xmlns:ds="http://schemas.openxmlformats.org/officeDocument/2006/customXml" ds:itemID="{0D0F4564-0019-40DE-95A3-56C4E3B5FD6F}">
  <ds:schemaRefs>
    <ds:schemaRef ds:uri="http://gemini/pivotcustomization/56e9f425-0f4f-4a2e-a21c-b3659d482c0f"/>
  </ds:schemaRefs>
</ds:datastoreItem>
</file>

<file path=customXml/itemProps52.xml><?xml version="1.0" encoding="utf-8"?>
<ds:datastoreItem xmlns:ds="http://schemas.openxmlformats.org/officeDocument/2006/customXml" ds:itemID="{EEA63A94-CC54-493F-BDBC-F051265AB062}">
  <ds:schemaRefs>
    <ds:schemaRef ds:uri="http://gemini/pivotcustomization/4fa2e919-430f-4b76-bec2-4f1a38128415"/>
  </ds:schemaRefs>
</ds:datastoreItem>
</file>

<file path=customXml/itemProps53.xml><?xml version="1.0" encoding="utf-8"?>
<ds:datastoreItem xmlns:ds="http://schemas.openxmlformats.org/officeDocument/2006/customXml" ds:itemID="{4E8A3938-4E09-485F-92DE-4351B034267B}">
  <ds:schemaRefs>
    <ds:schemaRef ds:uri="http://gemini/pivotcustomization/394a5b40-a3cc-4ecc-aaad-6b91f3ef04ef"/>
  </ds:schemaRefs>
</ds:datastoreItem>
</file>

<file path=customXml/itemProps54.xml><?xml version="1.0" encoding="utf-8"?>
<ds:datastoreItem xmlns:ds="http://schemas.openxmlformats.org/officeDocument/2006/customXml" ds:itemID="{702755DE-5EAE-449D-8637-2D85C47B65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13765ec-f324-441c-9e59-d2e365df2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5.xml><?xml version="1.0" encoding="utf-8"?>
<ds:datastoreItem xmlns:ds="http://schemas.openxmlformats.org/officeDocument/2006/customXml" ds:itemID="{E7D83BED-8D86-4C11-B32E-8E6D58ECC303}">
  <ds:schemaRefs>
    <ds:schemaRef ds:uri="http://gemini/pivotcustomization/TableXML_wz_paymentSet_3310cffc-cc77-40c2-8e39-6a4ba60129d1"/>
  </ds:schemaRefs>
</ds:datastoreItem>
</file>

<file path=customXml/itemProps56.xml><?xml version="1.0" encoding="utf-8"?>
<ds:datastoreItem xmlns:ds="http://schemas.openxmlformats.org/officeDocument/2006/customXml" ds:itemID="{0AA81527-1A8E-476C-8466-9CAEAE7E2658}">
  <ds:schemaRefs>
    <ds:schemaRef ds:uri="http://gemini/pivotcustomization/1344d82f-5e28-429b-a83d-de5dc2f0f3b0"/>
  </ds:schemaRefs>
</ds:datastoreItem>
</file>

<file path=customXml/itemProps57.xml><?xml version="1.0" encoding="utf-8"?>
<ds:datastoreItem xmlns:ds="http://schemas.openxmlformats.org/officeDocument/2006/customXml" ds:itemID="{489395B0-E82D-4110-A32F-2D93E614775B}">
  <ds:schemaRefs>
    <ds:schemaRef ds:uri="http://gemini/pivotcustomization/ShowHidden"/>
  </ds:schemaRefs>
</ds:datastoreItem>
</file>

<file path=customXml/itemProps58.xml><?xml version="1.0" encoding="utf-8"?>
<ds:datastoreItem xmlns:ds="http://schemas.openxmlformats.org/officeDocument/2006/customXml" ds:itemID="{E29FD835-D302-4C06-8B46-558D90FADD37}">
  <ds:schemaRefs>
    <ds:schemaRef ds:uri="http://gemini/pivotcustomization/TableOrder"/>
  </ds:schemaRefs>
</ds:datastoreItem>
</file>

<file path=customXml/itemProps59.xml><?xml version="1.0" encoding="utf-8"?>
<ds:datastoreItem xmlns:ds="http://schemas.openxmlformats.org/officeDocument/2006/customXml" ds:itemID="{00D8E1AB-6EF9-4F1B-B6AB-34D7DCBB33F5}">
  <ds:schemaRefs>
    <ds:schemaRef ds:uri="http://gemini/pivotcustomization/4513101f-6267-42cf-9be7-1344e14ba5bf"/>
  </ds:schemaRefs>
</ds:datastoreItem>
</file>

<file path=customXml/itemProps6.xml><?xml version="1.0" encoding="utf-8"?>
<ds:datastoreItem xmlns:ds="http://schemas.openxmlformats.org/officeDocument/2006/customXml" ds:itemID="{211CED16-025E-4B42-9F82-7A73F48C06C7}">
  <ds:schemaRefs>
    <ds:schemaRef ds:uri="http://gemini/pivotcustomization/TableXML_Стаьи-55a050e6-7d71-492e-bf85-37b744a14c98"/>
  </ds:schemaRefs>
</ds:datastoreItem>
</file>

<file path=customXml/itemProps60.xml><?xml version="1.0" encoding="utf-8"?>
<ds:datastoreItem xmlns:ds="http://schemas.openxmlformats.org/officeDocument/2006/customXml" ds:itemID="{FFE7D9E7-3E6E-42C0-AE8E-E800132CA85E}">
  <ds:schemaRefs>
    <ds:schemaRef ds:uri="http://gemini/pivotcustomization/87f7c971-0304-4191-a315-a2c0c3882284"/>
  </ds:schemaRefs>
</ds:datastoreItem>
</file>

<file path=customXml/itemProps61.xml><?xml version="1.0" encoding="utf-8"?>
<ds:datastoreItem xmlns:ds="http://schemas.openxmlformats.org/officeDocument/2006/customXml" ds:itemID="{7AA9B432-CA8F-4E71-9349-4247B708D9C0}">
  <ds:schemaRefs>
    <ds:schemaRef ds:uri="http://gemini/pivotcustomization/TableXML_OpportunitySet_8c7100b5-e2d7-46d9-947a-cebf114bd8eb"/>
  </ds:schemaRefs>
</ds:datastoreItem>
</file>

<file path=customXml/itemProps62.xml><?xml version="1.0" encoding="utf-8"?>
<ds:datastoreItem xmlns:ds="http://schemas.openxmlformats.org/officeDocument/2006/customXml" ds:itemID="{5A89073C-C936-4224-B812-C489CEA7BA72}">
  <ds:schemaRefs>
    <ds:schemaRef ds:uri="http://gemini/pivotcustomization/TableXML_PaySet_plainginDate_UTC_547e038d-faaa-4da7-bf02-9eb4d02634d9"/>
  </ds:schemaRefs>
</ds:datastoreItem>
</file>

<file path=customXml/itemProps63.xml><?xml version="1.0" encoding="utf-8"?>
<ds:datastoreItem xmlns:ds="http://schemas.openxmlformats.org/officeDocument/2006/customXml" ds:itemID="{3D8049FF-1DA7-44EE-A17D-4F0D8A6499FC}">
  <ds:schemaRefs>
    <ds:schemaRef ds:uri="http://gemini/pivotcustomization/1d61c86d-65a1-424a-8299-47e44c47b4c1"/>
  </ds:schemaRefs>
</ds:datastoreItem>
</file>

<file path=customXml/itemProps64.xml><?xml version="1.0" encoding="utf-8"?>
<ds:datastoreItem xmlns:ds="http://schemas.openxmlformats.org/officeDocument/2006/customXml" ds:itemID="{15BA4096-DB50-4642-B4A5-5B353D1CC228}">
  <ds:schemaRefs>
    <ds:schemaRef ds:uri="http://gemini/pivotcustomization/ClientWindowXML"/>
  </ds:schemaRefs>
</ds:datastoreItem>
</file>

<file path=customXml/itemProps65.xml><?xml version="1.0" encoding="utf-8"?>
<ds:datastoreItem xmlns:ds="http://schemas.openxmlformats.org/officeDocument/2006/customXml" ds:itemID="{FB967B72-A76D-4ABA-BB8D-5F4DF22A7DEC}">
  <ds:schemaRefs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813765ec-f324-441c-9e59-d2e365df2ea5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66.xml><?xml version="1.0" encoding="utf-8"?>
<ds:datastoreItem xmlns:ds="http://schemas.openxmlformats.org/officeDocument/2006/customXml" ds:itemID="{A70E1E79-FAD6-4ACB-ADE5-9F6B44C76BF6}">
  <ds:schemaRefs>
    <ds:schemaRef ds:uri="http://gemini/pivotcustomization/3920f395-eee1-4af6-bdb6-83fddab28b7f"/>
  </ds:schemaRefs>
</ds:datastoreItem>
</file>

<file path=customXml/itemProps67.xml><?xml version="1.0" encoding="utf-8"?>
<ds:datastoreItem xmlns:ds="http://schemas.openxmlformats.org/officeDocument/2006/customXml" ds:itemID="{2F9CD88D-480E-4247-AF2A-87EA8A77EB82}">
  <ds:schemaRefs>
    <ds:schemaRef ds:uri="http://gemini/pivotcustomization/TableXML_счета-518598b8-d911-4f7d-90be-f635cd617bba"/>
  </ds:schemaRefs>
</ds:datastoreItem>
</file>

<file path=customXml/itemProps68.xml><?xml version="1.0" encoding="utf-8"?>
<ds:datastoreItem xmlns:ds="http://schemas.openxmlformats.org/officeDocument/2006/customXml" ds:itemID="{DCCBB6A4-1ED1-4FB2-9CFA-3FA783957B98}">
  <ds:schemaRefs>
    <ds:schemaRef ds:uri="http://gemini/pivotcustomization/37c5c653-d881-4f1f-b604-226314691380"/>
  </ds:schemaRefs>
</ds:datastoreItem>
</file>

<file path=customXml/itemProps69.xml><?xml version="1.0" encoding="utf-8"?>
<ds:datastoreItem xmlns:ds="http://schemas.openxmlformats.org/officeDocument/2006/customXml" ds:itemID="{EB19F42D-39A7-4382-816A-9427EE1310BD}">
  <ds:schemaRefs>
    <ds:schemaRef ds:uri="http://gemini/pivotcustomization/TableXML_Таблица17-d073e385-9177-4fc2-97a1-ce57a1ba4260"/>
  </ds:schemaRefs>
</ds:datastoreItem>
</file>

<file path=customXml/itemProps7.xml><?xml version="1.0" encoding="utf-8"?>
<ds:datastoreItem xmlns:ds="http://schemas.openxmlformats.org/officeDocument/2006/customXml" ds:itemID="{CCC26A61-A68B-4B89-B226-555669C271C5}">
  <ds:schemaRefs>
    <ds:schemaRef ds:uri="http://gemini/pivotcustomization/TableXML_Менеджеры-715992b7-5f51-4378-a798-6726a325d766"/>
  </ds:schemaRefs>
</ds:datastoreItem>
</file>

<file path=customXml/itemProps70.xml><?xml version="1.0" encoding="utf-8"?>
<ds:datastoreItem xmlns:ds="http://schemas.openxmlformats.org/officeDocument/2006/customXml" ds:itemID="{ECDFEC04-6539-4E09-8DC7-D36B00969AEF}">
  <ds:schemaRefs>
    <ds:schemaRef ds:uri="http://gemini/pivotcustomization/5d60d38b-62a1-403a-9c09-65c55712987c"/>
  </ds:schemaRefs>
</ds:datastoreItem>
</file>

<file path=customXml/itemProps71.xml><?xml version="1.0" encoding="utf-8"?>
<ds:datastoreItem xmlns:ds="http://schemas.openxmlformats.org/officeDocument/2006/customXml" ds:itemID="{8C6456FA-FA34-44E7-93A8-81AD93790BF6}">
  <ds:schemaRefs>
    <ds:schemaRef ds:uri="http://gemini/pivotcustomization/TableXML_Таблица5-6d740b73-e713-467b-b68f-3ce6713acf89"/>
  </ds:schemaRefs>
</ds:datastoreItem>
</file>

<file path=customXml/itemProps72.xml><?xml version="1.0" encoding="utf-8"?>
<ds:datastoreItem xmlns:ds="http://schemas.openxmlformats.org/officeDocument/2006/customXml" ds:itemID="{8A9845A2-61BB-4C2D-B7D8-3AFE218E67FC}">
  <ds:schemaRefs/>
</ds:datastoreItem>
</file>

<file path=customXml/itemProps73.xml><?xml version="1.0" encoding="utf-8"?>
<ds:datastoreItem xmlns:ds="http://schemas.openxmlformats.org/officeDocument/2006/customXml" ds:itemID="{C8D55ABC-52E6-4BA7-83AC-DBA5CA229401}">
  <ds:schemaRefs>
    <ds:schemaRef ds:uri="http://gemini/pivotcustomization/ShowImplicitMeasures"/>
  </ds:schemaRefs>
</ds:datastoreItem>
</file>

<file path=customXml/itemProps74.xml><?xml version="1.0" encoding="utf-8"?>
<ds:datastoreItem xmlns:ds="http://schemas.openxmlformats.org/officeDocument/2006/customXml" ds:itemID="{996DE7D0-D2DE-4428-94C0-8FF1DB4FE1F4}">
  <ds:schemaRefs>
    <ds:schemaRef ds:uri="http://gemini/pivotcustomization/4abc768e-cece-49c7-9a85-bd98f4bad1ac"/>
  </ds:schemaRefs>
</ds:datastoreItem>
</file>

<file path=customXml/itemProps75.xml><?xml version="1.0" encoding="utf-8"?>
<ds:datastoreItem xmlns:ds="http://schemas.openxmlformats.org/officeDocument/2006/customXml" ds:itemID="{58A1CB00-74B3-475C-89A4-EC8B5E75D8AD}">
  <ds:schemaRefs>
    <ds:schemaRef ds:uri="http://gemini/pivotcustomization/TableXML_Таблица6-18bae322-59fe-4a4f-90ac-30f6b256ef05"/>
  </ds:schemaRefs>
</ds:datastoreItem>
</file>

<file path=customXml/itemProps76.xml><?xml version="1.0" encoding="utf-8"?>
<ds:datastoreItem xmlns:ds="http://schemas.openxmlformats.org/officeDocument/2006/customXml" ds:itemID="{DDF64FAC-71C3-4FC9-A3BA-4DEE3DF1ACF9}">
  <ds:schemaRefs>
    <ds:schemaRef ds:uri="http://gemini/pivotcustomization/TableXML_TDSheet_c2f6f8bf-f830-4edd-969d-5f06ecbe1ac1"/>
  </ds:schemaRefs>
</ds:datastoreItem>
</file>

<file path=customXml/itemProps77.xml><?xml version="1.0" encoding="utf-8"?>
<ds:datastoreItem xmlns:ds="http://schemas.openxmlformats.org/officeDocument/2006/customXml" ds:itemID="{0F1F5305-1BC3-4EA5-A99E-FAADFE2B1BFD}">
  <ds:schemaRefs>
    <ds:schemaRef ds:uri="http://gemini/pivotcustomization/TableXML_RSOrg_3e74a5f8-b705-4cf1-bcbc-265de9420435"/>
  </ds:schemaRefs>
</ds:datastoreItem>
</file>

<file path=customXml/itemProps78.xml><?xml version="1.0" encoding="utf-8"?>
<ds:datastoreItem xmlns:ds="http://schemas.openxmlformats.org/officeDocument/2006/customXml" ds:itemID="{D0DC969C-138E-4FA8-A374-E099C268882D}">
  <ds:schemaRefs>
    <ds:schemaRef ds:uri="http://gemini/pivotcustomization/TableXML_Менеджеры_2-93e5e47b-c577-472d-822f-f210a8f14d26"/>
  </ds:schemaRefs>
</ds:datastoreItem>
</file>

<file path=customXml/itemProps79.xml><?xml version="1.0" encoding="utf-8"?>
<ds:datastoreItem xmlns:ds="http://schemas.openxmlformats.org/officeDocument/2006/customXml" ds:itemID="{C62F9887-D2E2-4B4B-B61A-C9CC769ECEE1}">
  <ds:schemaRefs/>
</ds:datastoreItem>
</file>

<file path=customXml/itemProps8.xml><?xml version="1.0" encoding="utf-8"?>
<ds:datastoreItem xmlns:ds="http://schemas.openxmlformats.org/officeDocument/2006/customXml" ds:itemID="{C7A4113F-2538-49F9-9179-1F709B2CD0C2}">
  <ds:schemaRefs>
    <ds:schemaRef ds:uri="http://gemini/pivotcustomization/TableXML_TDSheet_43663837-6202-4b25-80df-c118a247a271"/>
  </ds:schemaRefs>
</ds:datastoreItem>
</file>

<file path=customXml/itemProps80.xml><?xml version="1.0" encoding="utf-8"?>
<ds:datastoreItem xmlns:ds="http://schemas.openxmlformats.org/officeDocument/2006/customXml" ds:itemID="{FD4738CC-66AF-41FA-BEDF-4F783CE03A92}">
  <ds:schemaRefs>
    <ds:schemaRef ds:uri="http://gemini/pivotcustomization/TableXML_RSOrg1-8c1c82ae-a9b0-4054-a10e-ab7ae470e767"/>
  </ds:schemaRefs>
</ds:datastoreItem>
</file>

<file path=customXml/itemProps81.xml><?xml version="1.0" encoding="utf-8"?>
<ds:datastoreItem xmlns:ds="http://schemas.openxmlformats.org/officeDocument/2006/customXml" ds:itemID="{AD5B95ED-44B1-413A-96DC-02ECA79A7353}">
  <ds:schemaRefs>
    <ds:schemaRef ds:uri="http://gemini/pivotcustomization/aae4960e-e9d7-4cad-9eda-a8de57effd79"/>
  </ds:schemaRefs>
</ds:datastoreItem>
</file>

<file path=customXml/itemProps82.xml><?xml version="1.0" encoding="utf-8"?>
<ds:datastoreItem xmlns:ds="http://schemas.openxmlformats.org/officeDocument/2006/customXml" ds:itemID="{637396D3-6A77-418E-8868-F9D032338D14}">
  <ds:schemaRefs>
    <ds:schemaRef ds:uri="http://gemini/pivotcustomization/TableXML_TDSheet_f507afa2-a84f-45d9-bf2d-7ab91e37a07a"/>
  </ds:schemaRefs>
</ds:datastoreItem>
</file>

<file path=customXml/itemProps83.xml><?xml version="1.0" encoding="utf-8"?>
<ds:datastoreItem xmlns:ds="http://schemas.openxmlformats.org/officeDocument/2006/customXml" ds:itemID="{9FA83108-044C-496F-BDCC-872496A58694}">
  <ds:schemaRefs/>
</ds:datastoreItem>
</file>

<file path=customXml/itemProps9.xml><?xml version="1.0" encoding="utf-8"?>
<ds:datastoreItem xmlns:ds="http://schemas.openxmlformats.org/officeDocument/2006/customXml" ds:itemID="{CB9CB3BE-5A88-499C-985F-480398DC3D55}">
  <ds:schemaRefs>
    <ds:schemaRef ds:uri="http://gemini/pivotcustomization/MeasureGrid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</vt:i4>
      </vt:variant>
    </vt:vector>
  </HeadingPairs>
  <TitlesOfParts>
    <vt:vector size="27" baseType="lpstr">
      <vt:lpstr>Инструкция_Авторизации</vt:lpstr>
      <vt:lpstr>Инструкция_Фильтры</vt:lpstr>
      <vt:lpstr>Отчет</vt:lpstr>
      <vt:lpstr>Титульный лист</vt:lpstr>
      <vt:lpstr>Кассовый разрыв</vt:lpstr>
      <vt:lpstr>Лист3</vt:lpstr>
      <vt:lpstr>Статистика</vt:lpstr>
      <vt:lpstr>Показатели</vt:lpstr>
      <vt:lpstr>Время</vt:lpstr>
      <vt:lpstr>Статьи</vt:lpstr>
      <vt:lpstr>opportunitystate</vt:lpstr>
      <vt:lpstr>Менеджеры</vt:lpstr>
      <vt:lpstr>wz_attribute</vt:lpstr>
      <vt:lpstr>wz_company</vt:lpstr>
      <vt:lpstr>wz_direction</vt:lpstr>
      <vt:lpstr>opportunitystatus</vt:lpstr>
      <vt:lpstr>продукты</vt:lpstr>
      <vt:lpstr>Пост затраты CRM</vt:lpstr>
      <vt:lpstr>RSorg</vt:lpstr>
      <vt:lpstr>Все платежи</vt:lpstr>
      <vt:lpstr>Лист1</vt:lpstr>
      <vt:lpstr>Лист2</vt:lpstr>
      <vt:lpstr>Подразделения</vt:lpstr>
      <vt:lpstr>Компания</vt:lpstr>
      <vt:lpstr>ЦО</vt:lpstr>
      <vt:lpstr>'Кассовый разрыв'!Область_печати</vt:lpstr>
      <vt:lpstr>Показатели!Область_печати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Екатерина Фирсова</dc:creator>
  <cp:lastModifiedBy>Pavek</cp:lastModifiedBy>
  <dcterms:created xsi:type="dcterms:W3CDTF">2014-05-16T12:16:38Z</dcterms:created>
  <dcterms:modified xsi:type="dcterms:W3CDTF">2016-03-30T07:51:17Z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0x0101006E7741B6ABED5B4BB24D5A656012409E</vt:lpwstr>
  </property>
  <property fmtid="{D5CDD505-2E9C-101B-9397-08002B2CF9AE}" pid="3" name="Microsoft.ReportingServices.InteractiveReport.Excel.SheetName">
    <vt:i4>5</vt:i4>
  </property>
</Properties>
</file>